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hk-srv106\Folderredirection\rebli\Desktop\"/>
    </mc:Choice>
  </mc:AlternateContent>
  <bookViews>
    <workbookView xWindow="600" yWindow="615" windowWidth="19440" windowHeight="11265"/>
  </bookViews>
  <sheets>
    <sheet name="Stockholm" sheetId="2" r:id="rId1"/>
    <sheet name="Göteborg" sheetId="3" r:id="rId2"/>
    <sheet name="Malmö" sheetId="4" r:id="rId3"/>
    <sheet name="Uppsala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Malmö!$B$1:$L$35</definedName>
    <definedName name="a" hidden="1">{#N/A,#N/A,FALSE,"RR";#N/A,#N/A,FALSE,"FI";#N/A,#N/A,FALSE,"BR";#N/A,#N/A,FALSE,"NRR";#N/A,#N/A,FALSE,"NBR";#N/A,#N/A,FALSE,"FEM";#N/A,#N/A,FALSE,"FAST"}</definedName>
    <definedName name="aa" hidden="1">{#N/A,#N/A,FALSE,"DIPRO";#N/A,#N/A,FALSE,"HPRO";#N/A,#N/A,FALSE,"DIHEM";#N/A,#N/A,FALSE,"BYTE 1 på 4 "}</definedName>
    <definedName name="aaa" hidden="1">{#N/A,#N/A,TRUE,"HPRO";#N/A,#N/A,TRUE,"DIPRO";#N/A,#N/A,TRUE,"DIHEM";#N/A,#N/A,TRUE,"Spec"}</definedName>
    <definedName name="AntalFast">'[1]Diffar mellan ytor'!$B$3</definedName>
    <definedName name="attcde">#REF!</definedName>
    <definedName name="BILAGAAP">[2]BILAGA!$A$6:$C$501</definedName>
    <definedName name="Bolag">[3]bolagsuppgifter!#REF!</definedName>
    <definedName name="ChangeEntity">#REF!</definedName>
    <definedName name="ChangeForecast">#REF!</definedName>
    <definedName name="ChangePeriod">#REF!</definedName>
    <definedName name="CName">[4]Beställning!$L$6</definedName>
    <definedName name="CNo">[4]Beställning!$H$5</definedName>
    <definedName name="CNoK">#REF!</definedName>
    <definedName name="CNoKk">#REF!</definedName>
    <definedName name="Company">#REF!</definedName>
    <definedName name="DataSource">#REF!</definedName>
    <definedName name="DatatypB">#REF!</definedName>
    <definedName name="DatatypP">#REF!</definedName>
    <definedName name="DatatypU">#REF!</definedName>
    <definedName name="DB">#REF!</definedName>
    <definedName name="dbposter">#REF!</definedName>
    <definedName name="DD">#REF!</definedName>
    <definedName name="dfhfg" hidden="1">{#N/A,#N/A,TRUE,"HPRO";#N/A,#N/A,TRUE,"DIPRO";#N/A,#N/A,TRUE,"DIHEM";#N/A,#N/A,TRUE,"Spec"}</definedName>
    <definedName name="DP">#REF!</definedName>
    <definedName name="dswerfwr" hidden="1">{#N/A,#N/A,FALSE,"RR";#N/A,#N/A,FALSE,"FI";#N/A,#N/A,FALSE,"BR";#N/A,#N/A,FALSE,"NRR";#N/A,#N/A,FALSE,"NBR";#N/A,#N/A,FALSE,"FEM";#N/A,#N/A,FALSE,"FAST"}</definedName>
    <definedName name="DU">#REF!</definedName>
    <definedName name="ES">#REF!</definedName>
    <definedName name="EXG">#REF!</definedName>
    <definedName name="ExtraGlobal">#REF!</definedName>
    <definedName name="ExtraSearch">#REF!</definedName>
    <definedName name="fg_år">[4]GLOBAL_PARAM!$D$12:$E$21</definedName>
    <definedName name="FinishTime">#REF!</definedName>
    <definedName name="FinYear">[5]Parametrar!$C$15</definedName>
    <definedName name="FT">#REF!</definedName>
    <definedName name="fundname">#REF!</definedName>
    <definedName name="Globalt">#REF!</definedName>
    <definedName name="HTML_CodePage" hidden="1">1252</definedName>
    <definedName name="HTML_Control" hidden="1">{"'98komhem'!$A$1:$L$313"}</definedName>
    <definedName name="HTML_Description" hidden="1">""</definedName>
    <definedName name="HTML_Email" hidden="1">""</definedName>
    <definedName name="HTML_Header" hidden="1">"98komhem"</definedName>
    <definedName name="HTML_LastUpdate" hidden="1">"1999-02-10"</definedName>
    <definedName name="HTML_LineAfter" hidden="1">FALSE</definedName>
    <definedName name="HTML_LineBefore" hidden="1">FALSE</definedName>
    <definedName name="HTML_Name" hidden="1">"Nätet"</definedName>
    <definedName name="HTML_OBDlg2" hidden="1">TRUE</definedName>
    <definedName name="HTML_OBDlg4" hidden="1">TRUE</definedName>
    <definedName name="HTML_OS" hidden="1">0</definedName>
    <definedName name="HTML_PathFile" hidden="1">"M:\HTML\Årliguppdat\98\MinHTML.htm"</definedName>
    <definedName name="HTML_Title" hidden="1">"98komhem"</definedName>
    <definedName name="INPKRKVM">[2]INPUTKRKVM!$A$1:$AJ$200</definedName>
    <definedName name="INPUT1">[2]INPUT!$A$1:$AJ$210</definedName>
    <definedName name="INPUT2">[2]INPUT!#REF!</definedName>
    <definedName name="INPUT3">[2]INPUT!$A$220:$L$419</definedName>
    <definedName name="INPUT4">[2]REPORT!$AE$1:$AF$4</definedName>
    <definedName name="INPUT5">[2]REPORT!$J$259:$M$259</definedName>
    <definedName name="Kompany">#REF!</definedName>
    <definedName name="månad">[3]_Parametrar!$B$3</definedName>
    <definedName name="NJ" hidden="1">{#N/A,#N/A,FALSE,"RR";#N/A,#N/A,FALSE,"FI";#N/A,#N/A,FALSE,"BR";#N/A,#N/A,FALSE,"NRR";#N/A,#N/A,FALSE,"NBR";#N/A,#N/A,FALSE,"FEM";#N/A,#N/A,FALSE,"FAST"}</definedName>
    <definedName name="OName">[4]Beställning!$L$8</definedName>
    <definedName name="opleg">[4]Beställning!$E$64</definedName>
    <definedName name="Period">[5]Parametrar!$C$16</definedName>
    <definedName name="PeriodCell">#REF!</definedName>
    <definedName name="ProgLista">#REF!</definedName>
    <definedName name="Prognos">[5]Beställning!$E$7</definedName>
    <definedName name="Rapporter">[5]Beställning!$A$13:$G$24</definedName>
    <definedName name="REPKRKVM">[2]KRKVM!$B$1:$L$257</definedName>
    <definedName name="REPORT">[2]REPORT!$B$1:$Y$257</definedName>
    <definedName name="Saldobas">#REF!</definedName>
    <definedName name="ScaleFactor">#REF!</definedName>
    <definedName name="sdfa" hidden="1">{"'98komhem'!$A$1:$L$313"}</definedName>
    <definedName name="SearchCell">#REF!</definedName>
    <definedName name="SearchColA">#REF!</definedName>
    <definedName name="typer">[3]_Parametrar!$A$18:$A$29</definedName>
    <definedName name="_xlnm.Print_Area" localSheetId="0">Stockholm!$A$1:$O$46</definedName>
    <definedName name="View">#REF!</definedName>
    <definedName name="wrn.AktierDB." hidden="1">{"AktieroAndelariDB",#N/A,FALSE,"ÅR"}</definedName>
    <definedName name="wrn.AndraAktier." hidden="1">{"AndraAktierÖvrFordr",#N/A,FALSE,"ÅR"}</definedName>
    <definedName name="wrn.AvskrivningarFast." hidden="1">{"AvskrivningarFast",#N/A,FALSE,"ÅR"}</definedName>
    <definedName name="wrn.Avsättningar." hidden="1">{"Avsättningar",#N/A,FALSE,"ÅR"}</definedName>
    <definedName name="wrn.Byggnader." hidden="1">{"Byggnader",#N/A,FALSE,"ÅR"}</definedName>
    <definedName name="wrn.EgetKapital." hidden="1">{"EgetKapital",#N/A,FALSE,"ÅR"}</definedName>
    <definedName name="wrn.FordringarDB." hidden="1">{"FordringarDB",#N/A,FALSE,"ÅR"}</definedName>
    <definedName name="wrn.InterimaFordringar." hidden="1">{"InterimaFordringarÖvrFordringar",#N/A,FALSE,"ÅR"}</definedName>
    <definedName name="wrn.KassaBank." hidden="1">{"KassaBank",#N/A,FALSE,"ÅR"}</definedName>
    <definedName name="wrn.KostnaderAdm." hidden="1">{"KostnaderAvskrivningAdm",#N/A,FALSE,"ÅR"}</definedName>
    <definedName name="wrn.KostnaderFast." hidden="1">{"KostnaderFast",#N/A,FALSE,"ÅR"}</definedName>
    <definedName name="wrn.KostnaderService." hidden="1">{"KostnaderAvskrivningService",#N/A,FALSE,"ÅR"}</definedName>
    <definedName name="wrn.Kundfordringar." hidden="1">{"Kundfordringar",#N/A,FALSE,"ÅR"}</definedName>
    <definedName name="wrn.Lager." hidden="1">{"Lager",#N/A,FALSE,"ÅR"}</definedName>
    <definedName name="wrn.Leverantörskuld." hidden="1">{"Leverantörskuld",#N/A,FALSE,"ÅR"}</definedName>
    <definedName name="wrn.MarkMarkanläggning." hidden="1">{"MarkMarkanläggning",#N/A,FALSE,"ÅR"}</definedName>
    <definedName name="wrn.Maskiner." hidden="1">{"Maskiner",#N/A,FALSE,"ÅR"}</definedName>
    <definedName name="wrn.OmsättningAdm." hidden="1">{"OmsättningAdm",#N/A,FALSE,"ÅR"}</definedName>
    <definedName name="wrn.OmsättningFast." hidden="1">{"OmsättningFast",#N/A,FALSE,"ÅR"}</definedName>
    <definedName name="wrn.OmsättningService." hidden="1">{"OmsättningService",#N/A,FALSE,"ÅR"}</definedName>
    <definedName name="wrn.PågåendeArbete." hidden="1">{"Pågående",#N/A,FALSE,"ÅR"}</definedName>
    <definedName name="wrn.Rea." hidden="1">{"Rea",#N/A,FALSE,"ÅR"}</definedName>
    <definedName name="wrn.ResandelDB." hidden="1">{"ResAndelDB",#N/A,FALSE,"ÅR"}</definedName>
    <definedName name="wrn.RRBR." hidden="1">{"RRBRNOT",#N/A,FALSE,"ÅR"}</definedName>
    <definedName name="wrn.Ränteintäkter." hidden="1">{"Ränteintäkter",#N/A,FALSE,"ÅR"}</definedName>
    <definedName name="wrn.Räntekostnader." hidden="1">{"Räntekostnader",#N/A,FALSE,"ÅR"}</definedName>
    <definedName name="wrn.Skatt." hidden="1">{"Skatt",#N/A,FALSE,"ÅR"}</definedName>
    <definedName name="wrn.SkuldDB." hidden="1">{"SkuldDB",#N/A,FALSE,"ÅR"}</definedName>
    <definedName name="wrn.Skulder." hidden="1">{"Skulder",#N/A,FALSE,"ÅR"}</definedName>
    <definedName name="wrn.SkuldKreditinstitut." hidden="1">{"SkuldKreditinstitut",#N/A,FALSE,"ÅR"}</definedName>
    <definedName name="Year">MID([6]Beställning!$E$5,3,2)</definedName>
    <definedName name="år">MID([7]Beställning!$E$5,3,2)</definedName>
  </definedNames>
  <calcPr calcId="162913"/>
</workbook>
</file>

<file path=xl/calcChain.xml><?xml version="1.0" encoding="utf-8"?>
<calcChain xmlns="http://schemas.openxmlformats.org/spreadsheetml/2006/main">
  <c r="N64" i="2" l="1"/>
  <c r="M29" i="5" l="1"/>
  <c r="N49" i="2" l="1"/>
  <c r="N80" i="2"/>
  <c r="N84" i="2" s="1"/>
  <c r="M38" i="3" l="1"/>
  <c r="E49" i="2" l="1"/>
  <c r="F35" i="4"/>
  <c r="J35" i="4"/>
  <c r="L35" i="4"/>
  <c r="M35" i="4"/>
  <c r="E28" i="4"/>
  <c r="E17" i="5"/>
  <c r="E62" i="2"/>
  <c r="F16" i="5" l="1"/>
  <c r="M49" i="2" l="1"/>
  <c r="E47" i="2" l="1"/>
  <c r="L29" i="5"/>
  <c r="J29" i="5"/>
  <c r="H29" i="5"/>
  <c r="E6" i="5"/>
  <c r="E2" i="5"/>
  <c r="M64" i="2" l="1"/>
  <c r="M80" i="2" l="1"/>
  <c r="M84" i="2" s="1"/>
  <c r="I18" i="5" l="1"/>
  <c r="K18" i="5"/>
  <c r="K29" i="5" s="1"/>
  <c r="G18" i="5"/>
  <c r="G29" i="5" s="1"/>
  <c r="E60" i="2"/>
  <c r="G38" i="3" l="1"/>
  <c r="F29" i="5"/>
  <c r="E25" i="5" l="1"/>
  <c r="E24" i="5"/>
  <c r="E23" i="5"/>
  <c r="E22" i="5"/>
  <c r="E21" i="5"/>
  <c r="E19" i="5"/>
  <c r="E18" i="5"/>
  <c r="I16" i="5"/>
  <c r="I29" i="5" s="1"/>
  <c r="E15" i="5"/>
  <c r="E14" i="5"/>
  <c r="E13" i="5"/>
  <c r="E12" i="5"/>
  <c r="E11" i="5"/>
  <c r="E10" i="5"/>
  <c r="E9" i="5"/>
  <c r="E8" i="5"/>
  <c r="E7" i="5"/>
  <c r="E5" i="5"/>
  <c r="E4" i="5"/>
  <c r="E3" i="5"/>
  <c r="E33" i="4"/>
  <c r="E32" i="4"/>
  <c r="E31" i="4"/>
  <c r="E30" i="4"/>
  <c r="E29" i="4"/>
  <c r="E27" i="4"/>
  <c r="E26" i="4"/>
  <c r="E3" i="4"/>
  <c r="K25" i="4"/>
  <c r="K35" i="4" s="1"/>
  <c r="H25" i="4"/>
  <c r="H35" i="4" s="1"/>
  <c r="G25" i="4"/>
  <c r="G35" i="4" s="1"/>
  <c r="E24" i="4"/>
  <c r="E23" i="4"/>
  <c r="E22" i="4"/>
  <c r="E21" i="4"/>
  <c r="E20" i="4"/>
  <c r="E19" i="4"/>
  <c r="E18" i="4"/>
  <c r="I17" i="4"/>
  <c r="I35" i="4" s="1"/>
  <c r="E16" i="4"/>
  <c r="E15" i="4"/>
  <c r="E14" i="4"/>
  <c r="E13" i="4"/>
  <c r="E12" i="4"/>
  <c r="E11" i="4"/>
  <c r="E10" i="4"/>
  <c r="E9" i="4"/>
  <c r="E8" i="4"/>
  <c r="E7" i="4"/>
  <c r="E6" i="4"/>
  <c r="E5" i="4"/>
  <c r="L38" i="3"/>
  <c r="K38" i="3"/>
  <c r="J38" i="3"/>
  <c r="I38" i="3"/>
  <c r="H38" i="3"/>
  <c r="F38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L80" i="2"/>
  <c r="K80" i="2"/>
  <c r="J80" i="2"/>
  <c r="I80" i="2"/>
  <c r="H80" i="2"/>
  <c r="G80" i="2"/>
  <c r="F80" i="2"/>
  <c r="E78" i="2"/>
  <c r="E77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1" i="2"/>
  <c r="E59" i="2"/>
  <c r="E58" i="2"/>
  <c r="E57" i="2"/>
  <c r="E56" i="2"/>
  <c r="E55" i="2"/>
  <c r="E54" i="2"/>
  <c r="L49" i="2"/>
  <c r="K49" i="2"/>
  <c r="J49" i="2"/>
  <c r="I49" i="2"/>
  <c r="H49" i="2"/>
  <c r="F49" i="2"/>
  <c r="G49" i="2"/>
  <c r="E45" i="2"/>
  <c r="E44" i="2"/>
  <c r="E43" i="2"/>
  <c r="E42" i="2"/>
  <c r="E41" i="2"/>
  <c r="E40" i="2"/>
  <c r="E39" i="2"/>
  <c r="E38" i="2"/>
  <c r="E37" i="2"/>
  <c r="E36" i="2"/>
  <c r="E35" i="2"/>
  <c r="E34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80" i="2" l="1"/>
  <c r="E38" i="3"/>
  <c r="G84" i="2"/>
  <c r="K84" i="2"/>
  <c r="I84" i="2"/>
  <c r="F84" i="2"/>
  <c r="E25" i="4"/>
  <c r="H84" i="2"/>
  <c r="J84" i="2"/>
  <c r="L84" i="2"/>
  <c r="E46" i="2"/>
  <c r="E16" i="5"/>
  <c r="E29" i="5" s="1"/>
  <c r="E17" i="4"/>
  <c r="E35" i="4" s="1"/>
  <c r="E84" i="2" l="1"/>
</calcChain>
</file>

<file path=xl/sharedStrings.xml><?xml version="1.0" encoding="utf-8"?>
<sst xmlns="http://schemas.openxmlformats.org/spreadsheetml/2006/main" count="805" uniqueCount="483">
  <si>
    <t>Fastighetsbeteckning</t>
  </si>
  <si>
    <t>Uthyrningsbar area exkl garage</t>
  </si>
  <si>
    <t>Kontor</t>
  </si>
  <si>
    <t>Butiker</t>
  </si>
  <si>
    <t>Övrigt</t>
  </si>
  <si>
    <t>Alvik 1:18</t>
  </si>
  <si>
    <t>Gustavslundsvägen 129-145</t>
  </si>
  <si>
    <t>Lyckan 10</t>
  </si>
  <si>
    <t>Albydal 3</t>
  </si>
  <si>
    <t>Godset 4</t>
  </si>
  <si>
    <t>Kronan 1</t>
  </si>
  <si>
    <t>Nöten 5</t>
  </si>
  <si>
    <t>Solna strandväg 62-86</t>
  </si>
  <si>
    <t>Nöten 3</t>
  </si>
  <si>
    <t>Skjutsgossen 8</t>
  </si>
  <si>
    <t>Årsta 11:233</t>
  </si>
  <si>
    <t>Haeggströmsgatan 1</t>
  </si>
  <si>
    <t>Inom Vallgraven 33:10</t>
  </si>
  <si>
    <t>Inom Vallgraven 59:14</t>
  </si>
  <si>
    <t>Inom Vallgraven 61:11</t>
  </si>
  <si>
    <t>Spektern 13</t>
  </si>
  <si>
    <t>Bremen 1</t>
  </si>
  <si>
    <t>Sejlaren 7</t>
  </si>
  <si>
    <t>Skravelberget Mindre 12-13</t>
  </si>
  <si>
    <t>Sperlingens Backe 47</t>
  </si>
  <si>
    <t>Dragarbrunn 24:5</t>
  </si>
  <si>
    <t>Styrpinnen 12</t>
  </si>
  <si>
    <t>Hamngatan 13</t>
  </si>
  <si>
    <t>Skären 3</t>
  </si>
  <si>
    <t>Styckjunkaren 11</t>
  </si>
  <si>
    <t>Styckjunkaren 7</t>
  </si>
  <si>
    <t>Sumpen 14</t>
  </si>
  <si>
    <t>Sumpen 15</t>
  </si>
  <si>
    <t>Sumpen 16</t>
  </si>
  <si>
    <t>Vildmannen 6</t>
  </si>
  <si>
    <t>Nordstaden 10:23</t>
  </si>
  <si>
    <t>Matrosen 4</t>
  </si>
  <si>
    <t>Inom Vallgraven 7:5</t>
  </si>
  <si>
    <t>Jakob Större 18</t>
  </si>
  <si>
    <t>Inom Vallgraven 19:9</t>
  </si>
  <si>
    <t>Inom Vallgraven 20:6</t>
  </si>
  <si>
    <t>Inom Vallgraven 20:7</t>
  </si>
  <si>
    <t>Lyckan 9</t>
  </si>
  <si>
    <t>Inom Vallgraven 22:15</t>
  </si>
  <si>
    <t>Inom Vallgraven 8:18</t>
  </si>
  <si>
    <t>Inom Vallgraven 9:13</t>
  </si>
  <si>
    <t>Starkströmmen 2 &amp; 4</t>
  </si>
  <si>
    <t>Munklägret 21</t>
  </si>
  <si>
    <t>Telefonfabriken 1</t>
  </si>
  <si>
    <t>Inom Vallgraven 11:6</t>
  </si>
  <si>
    <t>Suttungs gränd 3</t>
  </si>
  <si>
    <t>Sicklaön 37:49</t>
  </si>
  <si>
    <t>Kvarnholmsvägen 56</t>
  </si>
  <si>
    <t>Diktaren 1</t>
  </si>
  <si>
    <t>Årsta 64:1</t>
  </si>
  <si>
    <t>Getingen 11</t>
  </si>
  <si>
    <t>Pennfäktaren 11</t>
  </si>
  <si>
    <t>Vasagatan 7</t>
  </si>
  <si>
    <t>Riga 2</t>
  </si>
  <si>
    <t>Gamen 12</t>
  </si>
  <si>
    <t>Kurland 11</t>
  </si>
  <si>
    <t>Kungliga Trädgården 7</t>
  </si>
  <si>
    <t>Grönlandet Norra 1-5</t>
  </si>
  <si>
    <t>Argus 8</t>
  </si>
  <si>
    <t>Garnisonen 3</t>
  </si>
  <si>
    <t>Hästskon 9</t>
  </si>
  <si>
    <t>Hästskon 12</t>
  </si>
  <si>
    <t>Sperlingens Backe 45</t>
  </si>
  <si>
    <t>Stureplan 2</t>
  </si>
  <si>
    <t>Beridarebanan 4</t>
  </si>
  <si>
    <t>Beridarebanan 11</t>
  </si>
  <si>
    <t>Gamen 8</t>
  </si>
  <si>
    <t>Beridarebanan 77</t>
  </si>
  <si>
    <t>Nattugglan 14</t>
  </si>
  <si>
    <t>Sundbyberg 2:44</t>
  </si>
  <si>
    <t>Uppfinnaren 2</t>
  </si>
  <si>
    <t>Bromsten 9:1</t>
  </si>
  <si>
    <t>Svea Artilleri 14</t>
  </si>
  <si>
    <t>Knarrarnäs 2</t>
  </si>
  <si>
    <t>Katla 1</t>
  </si>
  <si>
    <t>Rosenborg 1</t>
  </si>
  <si>
    <t>Rosenborg 2</t>
  </si>
  <si>
    <t>Rosenborg 3</t>
  </si>
  <si>
    <t>Dragarbrunn 14:5</t>
  </si>
  <si>
    <t>Dragarbrunn 18:9</t>
  </si>
  <si>
    <t>Dragarbrunn 26:3</t>
  </si>
  <si>
    <t>Dragarbrunn 18:1</t>
  </si>
  <si>
    <t>Dragarbrunn 19:10</t>
  </si>
  <si>
    <t>Dragarbrunn 20:3</t>
  </si>
  <si>
    <t>Dragarbrunn 23:4</t>
  </si>
  <si>
    <t>Kungsängen 1:25</t>
  </si>
  <si>
    <t>Kungsängen 16:6</t>
  </si>
  <si>
    <t>Claus Mortensen 26</t>
  </si>
  <si>
    <t>Södergatan 14</t>
  </si>
  <si>
    <t>Oscar 17</t>
  </si>
  <si>
    <t>Hans Michelsen 9</t>
  </si>
  <si>
    <t>Claus Mortensen 35</t>
  </si>
  <si>
    <t>Elgen 14</t>
  </si>
  <si>
    <t>Kaninen 26</t>
  </si>
  <si>
    <t>Kaninen 27</t>
  </si>
  <si>
    <t>Magnus Stenbock 2</t>
  </si>
  <si>
    <t>Magnus Stenbock 4</t>
  </si>
  <si>
    <t>Tigern 7</t>
  </si>
  <si>
    <t>Carl Gustav 5</t>
  </si>
  <si>
    <t>Elefanten 23</t>
  </si>
  <si>
    <t>Delfinen 12</t>
  </si>
  <si>
    <t>Oscar 1</t>
  </si>
  <si>
    <t>Björnen 1</t>
  </si>
  <si>
    <t>Björnen 38</t>
  </si>
  <si>
    <t>Bylgia 1</t>
  </si>
  <si>
    <t>S:t Jörgen 7</t>
  </si>
  <si>
    <t>Södergatan 28 / Kalendegatan 27</t>
  </si>
  <si>
    <t>Inom Vallgraven 19:7</t>
  </si>
  <si>
    <t>Inom Vallgraven 19:18</t>
  </si>
  <si>
    <t>Inom Vallgraven 17:3</t>
  </si>
  <si>
    <t>Gullbergsvass 16:1</t>
  </si>
  <si>
    <t>Gullbergsvass 3:3</t>
  </si>
  <si>
    <t>Gullbergsvass 1:16</t>
  </si>
  <si>
    <t>Nordstaden 31:1</t>
  </si>
  <si>
    <t>Nordstaden 8:27</t>
  </si>
  <si>
    <t>Nordstaden 17:6</t>
  </si>
  <si>
    <t>Heden 42:1</t>
  </si>
  <si>
    <t>Heden 42:2</t>
  </si>
  <si>
    <t>Heden 42:5</t>
  </si>
  <si>
    <t>Heden 42:4</t>
  </si>
  <si>
    <t>Högen 3:1</t>
  </si>
  <si>
    <t>Kungsängen 4:4</t>
  </si>
  <si>
    <t>Styrpinnen 15</t>
  </si>
  <si>
    <t>Tigern 1</t>
  </si>
  <si>
    <t>Lorensberg 45:16</t>
  </si>
  <si>
    <t>Tre Vapen 2</t>
  </si>
  <si>
    <t>Uggleborg 12</t>
  </si>
  <si>
    <t>Heden 46:1</t>
  </si>
  <si>
    <t>Stuten 12</t>
  </si>
  <si>
    <t>Blåmannen 20</t>
  </si>
  <si>
    <t>Jungmannen 1</t>
  </si>
  <si>
    <t>Inom Vallgraven 20:14</t>
  </si>
  <si>
    <t>Inom Vallgraven 22:16</t>
  </si>
  <si>
    <t>Nordstaden 10:20</t>
  </si>
  <si>
    <t>Nordstaden 21:1</t>
  </si>
  <si>
    <t>Heden 22:19</t>
  </si>
  <si>
    <t>Nereus 1</t>
  </si>
  <si>
    <t>Stapelbädden 3</t>
  </si>
  <si>
    <t>Magasinet 1</t>
  </si>
  <si>
    <t>Kaninen 32</t>
  </si>
  <si>
    <t>Rådmansgatan 16</t>
  </si>
  <si>
    <t>Heden 46:3</t>
  </si>
  <si>
    <t>Skånegatan 1-3</t>
  </si>
  <si>
    <t>Inom Vallgraven 22:3</t>
  </si>
  <si>
    <t>Kungsgatan 31-33</t>
  </si>
  <si>
    <t>Hilton 7</t>
  </si>
  <si>
    <t>Gatuadress</t>
  </si>
  <si>
    <t>Byggår/Ombyggnadsår</t>
  </si>
  <si>
    <t xml:space="preserve">Huvudsaklig användning </t>
  </si>
  <si>
    <t>Uthyrningsbar area exkl garage, kvm</t>
  </si>
  <si>
    <t>Bostäder, kvm</t>
  </si>
  <si>
    <t>Kontor, kvm</t>
  </si>
  <si>
    <t>Butiker, kvm</t>
  </si>
  <si>
    <t>Restaurang, kvm</t>
  </si>
  <si>
    <t>Hotell</t>
  </si>
  <si>
    <t>Industri / Lager, kvm</t>
  </si>
  <si>
    <t>Övrigt, kvm</t>
  </si>
  <si>
    <t>Taxerings- värde, tkr</t>
  </si>
  <si>
    <t>Miljöcertifiering</t>
  </si>
  <si>
    <t>Stockholm innerstad</t>
  </si>
  <si>
    <t>Skeppsbron 38 / Packhusgränd 7 / Tullgränd 4 / Österlånggatan 47</t>
  </si>
  <si>
    <t>1788/1930/2002</t>
  </si>
  <si>
    <t>Sergelgatan 8-14 / Sveavägen 5-9 Hitechbuilding / Mäster Samuelsgatan 42</t>
  </si>
  <si>
    <t>1961/1993/2000/2007</t>
  </si>
  <si>
    <t>Sergelgatan 16-18 / Sveavägen 13 / Läkarhuset</t>
  </si>
  <si>
    <t>1962/1993/2000</t>
  </si>
  <si>
    <t>Sveavägen 17 / Sergelgatan 20-22 / Hötorget 2-4</t>
  </si>
  <si>
    <t>1958/1996</t>
  </si>
  <si>
    <t>Drottninggatan 53 / Mäster Samuelsgatan 50-60 / Bryggargatan 1-9 / Klara Norra Kyrkogata 14</t>
  </si>
  <si>
    <t>1964/2005/2008</t>
  </si>
  <si>
    <t>Götgatan 74-80 / Vartoftagatan 21-51</t>
  </si>
  <si>
    <t>1959/2006</t>
  </si>
  <si>
    <t>Åsögatan 106A-108 / Götgatan 72A</t>
  </si>
  <si>
    <t>2000/2001</t>
  </si>
  <si>
    <t>Karlavägen 96-112 / Oxenstiernsgatan 15 / Linnégatan 87-89 / Banérgatan 16-30</t>
  </si>
  <si>
    <t>1886/1963/1975/2001/2004-05</t>
  </si>
  <si>
    <t>Sveavägen 163-167 / Ynglingagatan 18</t>
  </si>
  <si>
    <t>1955/2005</t>
  </si>
  <si>
    <t>Drottninggatan 96-98 / Wallingatan 2 / Holländargatan 17 / Kammakargatan 15</t>
  </si>
  <si>
    <t>1800/1860/1920/2001</t>
  </si>
  <si>
    <t>Sveavägen 2-10 / Hamngatan 24-32 / Mäster Samuelsgatan 39A-B / Malmskillnadsgatan 13-17, 36-40 / Sergelarkaden 2 / Sergelgången</t>
  </si>
  <si>
    <t>1963/</t>
  </si>
  <si>
    <t>Hamngatan 22 / Regeringsgatan 45</t>
  </si>
  <si>
    <t>1935/</t>
  </si>
  <si>
    <t>Jakobsgatan 2-8 / Regeringsgatan 8-24 / Västra Trädgårdsgatan 7</t>
  </si>
  <si>
    <t>1975/1996/2009</t>
  </si>
  <si>
    <t>Hamngatan 25-27 / Västra Trädgårdsgatan 10-12</t>
  </si>
  <si>
    <t>Holländargatan 21A / Kammakargatan 32</t>
  </si>
  <si>
    <t>Lindhagensgatan 124-132 / Hornsbergsvägen 17</t>
  </si>
  <si>
    <t>1940/1982/2005</t>
  </si>
  <si>
    <t>Lindhagensgatan 122 / Nordenflychtsvägen 55</t>
  </si>
  <si>
    <t>1936/2003</t>
  </si>
  <si>
    <t>1893/1917/1984</t>
  </si>
  <si>
    <t>Hantverkargatan 15 / Parmätargatan 12</t>
  </si>
  <si>
    <t>1958/2000</t>
  </si>
  <si>
    <t>1977/2009</t>
  </si>
  <si>
    <t>Hamburgsvägen 12-14 / Fjärde Bassängvägen 11-19 / Malmvägen 7-13 / Tredje Bassängvägen 2-14</t>
  </si>
  <si>
    <t>Sveavägen 25-29 / Olofsgatan 6-8 / Olof Palmes gata 7 / Apelbergsgatan 44</t>
  </si>
  <si>
    <t>1930/1995</t>
  </si>
  <si>
    <t>Krukmakargatan 15-21</t>
  </si>
  <si>
    <t>1942/2007/2008</t>
  </si>
  <si>
    <t>Hamngatan 2 / Birger Jarlsgatan 1-5 / Smålandsgatan 5</t>
  </si>
  <si>
    <t>1903/1995/1999</t>
  </si>
  <si>
    <t>Mäster Samuelsgatan 11 / Norrlandsgatan 12</t>
  </si>
  <si>
    <t>1853/1984</t>
  </si>
  <si>
    <t>Hamngatan 29-33 / Regeringsgatan 26-32 / Sergelgången / Västra Trädgårdsgatan 17</t>
  </si>
  <si>
    <t>1975/1995</t>
  </si>
  <si>
    <t>1897/1928/1959</t>
  </si>
  <si>
    <t>Birger Jarlsgatan 16 / Grev Turegatan 1</t>
  </si>
  <si>
    <t>1935/1993</t>
  </si>
  <si>
    <t>Midskogsgränd 1- 5</t>
  </si>
  <si>
    <t>Kungsgatan 25-27 / Regeringsgatan 67-71 / Oxtorgsgatan 2-4</t>
  </si>
  <si>
    <t>1925/1974/2002-2005</t>
  </si>
  <si>
    <t>Birger Jarlsgatan  6D &amp; 10</t>
  </si>
  <si>
    <t>1891/1984</t>
  </si>
  <si>
    <t>Birger Jarlsgatan 14 / Grev Turegatan 2 / Riddargatan 2</t>
  </si>
  <si>
    <t>1900/1987</t>
  </si>
  <si>
    <t>1979/1995</t>
  </si>
  <si>
    <t>Kungsträdgårdsgatan 16 / Näckströmsgatan 1</t>
  </si>
  <si>
    <t>1901/1978/1990</t>
  </si>
  <si>
    <t>Lästmakargatan 6 / Norrlandsgatan 22</t>
  </si>
  <si>
    <t>1856/1985</t>
  </si>
  <si>
    <t>Stureplan 17-19 / Birger Jarlsgatan 19 / Kungsgatan 1</t>
  </si>
  <si>
    <t>1895/1980</t>
  </si>
  <si>
    <t>Stureplan 13 / Lästmakargatan 2-4</t>
  </si>
  <si>
    <t>1862/1988</t>
  </si>
  <si>
    <t>Valhallavägen 117 Hus 81-Hus 87</t>
  </si>
  <si>
    <t>1877/2009/2013</t>
  </si>
  <si>
    <t>1959/2005</t>
  </si>
  <si>
    <t>Östermalmsgatan 87 / Artillerigatan 62 A-B / Skeppargatan 61-63</t>
  </si>
  <si>
    <t>1914/1926/2003</t>
  </si>
  <si>
    <t>Summa Stockholm innerstad</t>
  </si>
  <si>
    <t>Stockholm ytterområde</t>
  </si>
  <si>
    <t>Sundbybergsvägen 1-3 / Solna Access</t>
  </si>
  <si>
    <t>1979/2003</t>
  </si>
  <si>
    <t xml:space="preserve">Bredbandet 1 </t>
  </si>
  <si>
    <t>Isafjordsgatan 2-4 / Dalviksgatan / Grönlandsgatan / Kistavägen</t>
  </si>
  <si>
    <t>Sulkyvägen 1-31 / Sulkyvägen 2-32</t>
  </si>
  <si>
    <t>Terminalvägen 32-40 (Tegelhuset)</t>
  </si>
  <si>
    <t>Hekla 1</t>
  </si>
  <si>
    <t>Isafjordsgatan 14-16 / Blåfjällsgatan / Grönlandsgången / Kistagången</t>
  </si>
  <si>
    <t>1975/2001</t>
  </si>
  <si>
    <t>Gustav III:s Boulevard 48-52</t>
  </si>
  <si>
    <t>-</t>
  </si>
  <si>
    <t xml:space="preserve">Hårddisken 1 </t>
  </si>
  <si>
    <t>Isafjordsgatan 10 / Hans Werthéns Gata / Grönlandsgatan / Dalviksgatan</t>
  </si>
  <si>
    <t>Järvafältet</t>
  </si>
  <si>
    <t>Kista Science Tower / Färögatan 33 (Huvudentré) / Hanstavägen 11, 21, 27, 29</t>
  </si>
  <si>
    <t>Knarrarnäsgatan 1-11 / Hanstavägen 2 / Isafjordsgatan 1 / Kista Entré</t>
  </si>
  <si>
    <t>Sturegatan 2-4 B / Ekensbergsvägen / Prästgårdsgatan 1-3 / Tallgatan</t>
  </si>
  <si>
    <t>Sturegatan 1/ Fabriksgränd 2</t>
  </si>
  <si>
    <t>Modemet 1</t>
  </si>
  <si>
    <t>2008/2010/2014/2015</t>
  </si>
  <si>
    <t>Solna strandväg 96-122</t>
  </si>
  <si>
    <t>1949/1999/2000</t>
  </si>
  <si>
    <t>Gustav III:s Boulevard 54-58</t>
  </si>
  <si>
    <t>Gustav III:s Boulevard 62-66</t>
  </si>
  <si>
    <t>Rosenborgsgatan 2-12</t>
  </si>
  <si>
    <t>Rosteriet 6 &amp; 8</t>
  </si>
  <si>
    <t>Rosterigränd 2-16</t>
  </si>
  <si>
    <t>1959/1982/1991/1999</t>
  </si>
  <si>
    <t>1972/1996/2002</t>
  </si>
  <si>
    <t>Telefonvägen 22A-30, LM Ericssonsväg 12-32 m fl</t>
  </si>
  <si>
    <t>1939/1958/2000/2009/2010</t>
  </si>
  <si>
    <t>Summa Stockholm Ytterområde</t>
  </si>
  <si>
    <t>SUMMA STOCKHOLM</t>
  </si>
  <si>
    <t>Byggår/ombyggnadsår</t>
  </si>
  <si>
    <t>Gullbergs Strandgata 2-8</t>
  </si>
  <si>
    <t>1984/1986</t>
  </si>
  <si>
    <t>1964/2002/2005-2012</t>
  </si>
  <si>
    <t>Ullevigatan 11</t>
  </si>
  <si>
    <t xml:space="preserve">Ullevigatan 15 </t>
  </si>
  <si>
    <t>1984/1984-1986/2006</t>
  </si>
  <si>
    <t>Arkaden / Fredsgatan 1-3 / Drottninggatan 38-48 / Södra Hamngatan 37-43 / Östra Hamngatan 36</t>
  </si>
  <si>
    <t>Drottninggatan 13 / Västra Hamngatan 10 / Kyrkogatan 20-22</t>
  </si>
  <si>
    <t>1813/1994</t>
  </si>
  <si>
    <t>Kyrkogatan 44 / Östra Hamngatan 31</t>
  </si>
  <si>
    <t>1905/1987</t>
  </si>
  <si>
    <t>Drottninggatan 37 / Östra Hamngatan 29</t>
  </si>
  <si>
    <t>1864/1966</t>
  </si>
  <si>
    <t>Östra Hamngatan 33 / Kyrkogatan 46</t>
  </si>
  <si>
    <t>1810/1940</t>
  </si>
  <si>
    <t>1930/2002</t>
  </si>
  <si>
    <t>Kungsgatan 50 / Kyrkogatan 25</t>
  </si>
  <si>
    <t>1850/1960</t>
  </si>
  <si>
    <t>Östra Hamngatan 35 / Kyrkogatan 27</t>
  </si>
  <si>
    <t>1800/1944</t>
  </si>
  <si>
    <t>Kungsgatan 27-29 / Västra Hamngatan 12-16 / Vallgatan 12-14</t>
  </si>
  <si>
    <t>1936/1971/2006</t>
  </si>
  <si>
    <t>Kungsgatan 35-39 / Vallgatan 16-24</t>
  </si>
  <si>
    <t>1910/2008</t>
  </si>
  <si>
    <t>Magasinsgatan 22 &amp; 24</t>
  </si>
  <si>
    <t>1978/1995</t>
  </si>
  <si>
    <t>1844/1930/2009</t>
  </si>
  <si>
    <t>Kungsgatan 12-18 / Käppslängareliden 1 / Otterhällegatan 12</t>
  </si>
  <si>
    <t>1972/1995/2008</t>
  </si>
  <si>
    <t>Centrumhuset / Östra Hamngatan 52 / Östra Larmgatan 15-21 / Kungsgatan 61-67</t>
  </si>
  <si>
    <t>1939/1996</t>
  </si>
  <si>
    <t>Kompassen / Kungsgatan 58-60 / Kyrkogatan 35&amp;39 / Östra Larmgatan 9-13/ Fredsgatan 9-11, 12-14</t>
  </si>
  <si>
    <t>Fredsgatan 6-10 / Drottninggatan 49-65 / Kyrkogatan 56-60 / Östra Larmgatan 3-7</t>
  </si>
  <si>
    <t>1967/2013</t>
  </si>
  <si>
    <t>Storgatan 53 / Södra vägen 3-5</t>
  </si>
  <si>
    <t>Köpmansg 9 / N:a Hamng 18 / Ö:a Hamng 30-34</t>
  </si>
  <si>
    <r>
      <t xml:space="preserve">Köpmansgatan 11 -25 / Götgatan 13-15 &amp;14-16 </t>
    </r>
    <r>
      <rPr>
        <strike/>
        <sz val="10"/>
        <rFont val="Arial"/>
        <family val="2"/>
      </rPr>
      <t>/</t>
    </r>
    <r>
      <rPr>
        <sz val="10"/>
        <rFont val="Arial"/>
        <family val="2"/>
      </rPr>
      <t xml:space="preserve"> Norra Hamngatan 20-34 </t>
    </r>
  </si>
  <si>
    <t>Kronhusgatan 9-13, Torggatan 16</t>
  </si>
  <si>
    <t>1862/1996/2003</t>
  </si>
  <si>
    <t>Kronhusgatan 2A / Packhusplatsen 2 / Smedjegatan 1 A</t>
  </si>
  <si>
    <t>1901/2008</t>
  </si>
  <si>
    <t>S:t Eriksgatan 3 / Nedre Kvarnbergsgatan 3</t>
  </si>
  <si>
    <t>1787/2005</t>
  </si>
  <si>
    <t>Östra Hamngatan 18-24 / Nordstadstorget 1-7 / Spannmålsgatan 11-15/ Postgatan 22-24</t>
  </si>
  <si>
    <t>Summa Region Göteborg</t>
  </si>
  <si>
    <t>Huvudsaklig användning</t>
  </si>
  <si>
    <t>Kontor,   kvm</t>
  </si>
  <si>
    <t xml:space="preserve">Hotell </t>
  </si>
  <si>
    <t>Industri /   Lager, kvm</t>
  </si>
  <si>
    <t>Södra Förstadsgatan 17 / Kärleksgatan 2 / Davidshallsgatan 14</t>
  </si>
  <si>
    <t>1903/2001</t>
  </si>
  <si>
    <t>Södra Förstadsgatan 25-27 / Davidshallsgatan 26</t>
  </si>
  <si>
    <t>1904/1999</t>
  </si>
  <si>
    <t>1961/2000</t>
  </si>
  <si>
    <t>1967/1980/2009</t>
  </si>
  <si>
    <t>Södergatan 20 / Baltzarsgatan 43</t>
  </si>
  <si>
    <t>1898/1995/2009</t>
  </si>
  <si>
    <t>Södra Förstadsgatan 2 / Drottninggatan 38</t>
  </si>
  <si>
    <t>1908/1995/2007</t>
  </si>
  <si>
    <t>Södra Förstadsgatan 22-24 / Södra Långgatan 25 / Lugna gatan 38</t>
  </si>
  <si>
    <t>1938/1988</t>
  </si>
  <si>
    <t>Södra Förstadsgatan 9-11 / Davidshallsgatan 10 / Storgatan 22</t>
  </si>
  <si>
    <t>1937/1998</t>
  </si>
  <si>
    <t>Gasklockan 3</t>
  </si>
  <si>
    <t>Porslinsgatan 6 / Malmgatan 1 / Drottninggatan 7</t>
  </si>
  <si>
    <t>Adelgatan 1-3 / Bruksgatan 1-3 / Norra Vallgatan 51-52</t>
  </si>
  <si>
    <t>Skeppsgatan 9</t>
  </si>
  <si>
    <t>Södra Förstadsgatan 33-47 /  Rådmansgatan 10 / Triangeln 2-4</t>
  </si>
  <si>
    <t>1989/2013</t>
  </si>
  <si>
    <t>Södra Förstadsgatan 49-51 / Friisgatan 2 / S:t Johannesgatan 1 A / Triangeln</t>
  </si>
  <si>
    <t>1958/1989/2013</t>
  </si>
  <si>
    <t>Kaninen 30 &amp; Innerstaden 6:149</t>
  </si>
  <si>
    <t>Rådmansgatan 12 A-C/ Rådmansgatan 18 A-C/ S:t Johannesgatan 1 E, 2C, 3 N-W</t>
  </si>
  <si>
    <t>Gustav Adolfs Torg 12 / Torggatan 2</t>
  </si>
  <si>
    <t>1894/1990/1991/2007</t>
  </si>
  <si>
    <t>Södra Tullgatan 3 / Torggatan 4 / Södra Vallgatan 5</t>
  </si>
  <si>
    <t>1963/2009/2010</t>
  </si>
  <si>
    <t>Stortorget 31 / Södergatan 1-3</t>
  </si>
  <si>
    <t>1903/1989/2004</t>
  </si>
  <si>
    <t>Stortorget 27-29/Stortorget 19-23 /  Lilla Torg 2-4 /  Skomakaregatan 7-11</t>
  </si>
  <si>
    <t>1910/2001</t>
  </si>
  <si>
    <t>Rådmansgatan 13 / S:t Johannesgatan 2-6</t>
  </si>
  <si>
    <t>1944/2010</t>
  </si>
  <si>
    <t xml:space="preserve">Relingen 1 </t>
  </si>
  <si>
    <t>Propellergatan 1 / Västra Varvsgatan 10</t>
  </si>
  <si>
    <t xml:space="preserve">Sirius 1 </t>
  </si>
  <si>
    <t>Jörgen Kocksgatan 9 / Navigationsgatan 3</t>
  </si>
  <si>
    <t>Smedjan 13 &amp; 15</t>
  </si>
  <si>
    <t>Celsiusgatan 33-35 / Östra Farmvägen 5</t>
  </si>
  <si>
    <t>1937/1971/2004</t>
  </si>
  <si>
    <t>Stora Varvsg 13A, Södra Stapelgränd 4</t>
  </si>
  <si>
    <t>Södra Förstadsgatan 1 / Regementsgatan 2</t>
  </si>
  <si>
    <t>1893/2008</t>
  </si>
  <si>
    <t>Södra Förstadsgatan 7 / Storgatan 37</t>
  </si>
  <si>
    <t>1894/1931/2006</t>
  </si>
  <si>
    <t>Hotell, kvm</t>
  </si>
  <si>
    <t>Övrigt,   kvm</t>
  </si>
  <si>
    <t>Taxerings-värde, tkr</t>
  </si>
  <si>
    <t>Gamla Torget 5</t>
  </si>
  <si>
    <t>1990/2001</t>
  </si>
  <si>
    <t>Dragarbrunn 18:2, 18:7</t>
  </si>
  <si>
    <t>Gamla Torget 1-3 / Östra Ågatan 25-27</t>
  </si>
  <si>
    <t>1973/1991</t>
  </si>
  <si>
    <t>Stora Torget 4 / Svartbäcksgatan 4</t>
  </si>
  <si>
    <t>1978/2001-2004</t>
  </si>
  <si>
    <t>Dragarbrunnsgatan 35 / Påvel Snickares Gränd 1</t>
  </si>
  <si>
    <t>1966/2005</t>
  </si>
  <si>
    <t>Dragarbrunn 19:11</t>
  </si>
  <si>
    <t>Svartbäcksgatan 1B-5 / S:t Persgatan 7 / Påvel Snickares Gränd 3</t>
  </si>
  <si>
    <t>1918/1978</t>
  </si>
  <si>
    <t>Dragarbrunnsgatan 38-40 / Vaksalagatan 8</t>
  </si>
  <si>
    <t>Dragarbrunnsgatan 39 / Vaksalagatan 5</t>
  </si>
  <si>
    <t>1961/2006</t>
  </si>
  <si>
    <t>Vaksalagatan 7-13 / Dragarbrunnsgatan 42-44 / Kungsgatan 49</t>
  </si>
  <si>
    <t>1974/1995/2000</t>
  </si>
  <si>
    <t>Bredgränd 4 / Kungsängsgatan 5 B / Kungsängsgatan 7</t>
  </si>
  <si>
    <t>1962/2006</t>
  </si>
  <si>
    <t>Dragarbrunn 26:4</t>
  </si>
  <si>
    <t>Kungsängsgatan 3-5A / Smedsgränd 3</t>
  </si>
  <si>
    <t>1962/1991/1994</t>
  </si>
  <si>
    <t>Dragarbrunn 28:5</t>
  </si>
  <si>
    <t>Kungsgatan 53-55 / Bredgränd 14-18 / Dragarbrunnsgatan 46-48</t>
  </si>
  <si>
    <t>1895/1987/2011</t>
  </si>
  <si>
    <t>Dragarbrunn 31:1</t>
  </si>
  <si>
    <t>Dragarbrunnsgatan 50-52 / Bangårdsgatan 10-28 / Bredgränd 15-19 / Kungsgatan 57 A-D</t>
  </si>
  <si>
    <t>1860/1993/2011</t>
  </si>
  <si>
    <t>Kronåsen 1:1</t>
  </si>
  <si>
    <t>Dag Hammarskjölds väg 10-14, 26-54, 58-60</t>
  </si>
  <si>
    <t>Kungsgatan 79 / Dragarbrunnsgatan 78 / Samaritergränd 5 / Strandbodgatan 10</t>
  </si>
  <si>
    <t>Kungsängen 14:1</t>
  </si>
  <si>
    <t>Fjalars gränd 4</t>
  </si>
  <si>
    <t>Kungsängen 14:2</t>
  </si>
  <si>
    <t>1885/2008</t>
  </si>
  <si>
    <t>Kungsängen 14:5</t>
  </si>
  <si>
    <t>Suttungs gränd 3A</t>
  </si>
  <si>
    <t>1975/1994/1997/2008</t>
  </si>
  <si>
    <t>1972/2001/2013</t>
  </si>
  <si>
    <t>Kvarngärdet 1:19</t>
  </si>
  <si>
    <t>1959/1990</t>
  </si>
  <si>
    <t>Summa Region Uppsala</t>
  </si>
  <si>
    <t>LEED Silver &amp; BREEAM Very Good</t>
  </si>
  <si>
    <t>LEED Silver</t>
  </si>
  <si>
    <t>LEED Platinum</t>
  </si>
  <si>
    <t>LEED Gold &amp; BREEAM Very Good</t>
  </si>
  <si>
    <t>LEED Gold</t>
  </si>
  <si>
    <t>LEED Certified</t>
  </si>
  <si>
    <t>BREEAM Excellent</t>
  </si>
  <si>
    <t>Vikingsgatan 1-5 / Gullbergs Strandgata 3-7</t>
  </si>
  <si>
    <t>Ekelundsgatan 8-10 / Kungsgatan 26-32 / Magasinsgatan 7A-C &amp; 9 / Kyrkogatan 1-7</t>
  </si>
  <si>
    <t>1974/1990/1993/2015</t>
  </si>
  <si>
    <t>1957/2009</t>
  </si>
  <si>
    <t>Torshamnsgatan</t>
  </si>
  <si>
    <t>Svartbäcksgatan 8 / S:t Persgatan 6</t>
  </si>
  <si>
    <t>Malmö</t>
  </si>
  <si>
    <t xml:space="preserve">LEED Guld </t>
  </si>
  <si>
    <t xml:space="preserve">LEED Silver </t>
  </si>
  <si>
    <t>Bohusgatan 13-15 / Skånegatan 9</t>
  </si>
  <si>
    <t>1970/1979/2002</t>
  </si>
  <si>
    <t>Kungspassagen / Kungsgatan 48 / Kyrkogatan 23</t>
  </si>
  <si>
    <t>1974/2013</t>
  </si>
  <si>
    <t>1929/1994/2005/2012</t>
  </si>
  <si>
    <t>Neptuniplan 7-9 / Matrosg 1 / Styrmansg 2 / Bassängkajen 10-12</t>
  </si>
  <si>
    <t>1966/1999</t>
  </si>
  <si>
    <t>1910/1991/2003/2017</t>
  </si>
  <si>
    <t>Hamnesplanaden 1-5 / Kungsängsgatan 43 / Strandbodgatan 2-4 / Ebba Boströms gata 7</t>
  </si>
  <si>
    <t>Bangårdsgatan 5-9 / Kungsängsgatan 18 A / Dragarbrunnsgatan 51-53</t>
  </si>
  <si>
    <t>Vasagatan 14-18 / Klara Västra Kyrkogatan 9-15 / Klara Vattugränd 1 / Klarafaret 4</t>
  </si>
  <si>
    <t>2000-2003</t>
  </si>
  <si>
    <t>Birger Jarlsgatan 2-4 / Nybrogatan 1-3 / Ingmar Bergmans gata 1-3</t>
  </si>
  <si>
    <t>1978/1986/1997/2004/2015</t>
  </si>
  <si>
    <t>1934/1973/1975/2009/2016</t>
  </si>
  <si>
    <t xml:space="preserve">Isafjordsgatan 10-12 / Hans Werthéns Gata 1 / Grönlandsgatan 31 / Blåfjällsgatan 4  / Modemgatan 10-12 </t>
  </si>
  <si>
    <t>Sturegatan 3-9 / Fabriksgränd 1 / Järnvägsgatan 2-10 / Lysgränd 2</t>
  </si>
  <si>
    <t>Järva Dammtorp / Sjövägen / Mellersta Järvafältet</t>
  </si>
  <si>
    <t>Hammarby Gård 12</t>
  </si>
  <si>
    <t>Hammarby Kaj 10A / Hammarby Kaj 10D</t>
  </si>
  <si>
    <t>Tegeluddsvägen 3-9</t>
  </si>
  <si>
    <t>Västgötagatan 1-7 / Folkungagatan 44</t>
  </si>
  <si>
    <t>Valhallavägen 191-215 / Lindarängsvägen 1-7 / Borgvägen 6-22</t>
  </si>
  <si>
    <t>Biblioteksgatan 11 / Lästmakargatan 1</t>
  </si>
  <si>
    <t>Hans Michelsengatan 2A, 2B / Skeppsbron 17</t>
  </si>
  <si>
    <t>Södra Tullgatan 4 / Kanalgatan 3-5 / Stenhuggaregatan 2-4 / Södra Vallgatan 3 A-C</t>
  </si>
  <si>
    <t>Pildammsvägen / S:t Johannesgatan</t>
  </si>
  <si>
    <t>Lilla Bommen 1-2 / Hamntorget 1 / Lilla Bommens Torg 11</t>
  </si>
  <si>
    <t>Ernst Fontells Plats 15</t>
  </si>
  <si>
    <t>Knipavägen 21 / Råhult Partille</t>
  </si>
  <si>
    <t>Dragarbrunn 18:3</t>
  </si>
  <si>
    <t>Gamla Torget 7 / S:t Persgatan 5 / Svartbäcksgatan 6</t>
  </si>
  <si>
    <t>1977/2010</t>
  </si>
  <si>
    <t>Boländerna 7:4</t>
  </si>
  <si>
    <t>Säbygatan 3 / Östunagatan 1</t>
  </si>
  <si>
    <t>1937/1999</t>
  </si>
  <si>
    <t>Vildmannen 11</t>
  </si>
  <si>
    <t>Lästmakargatan 3</t>
  </si>
  <si>
    <t>1897/1998</t>
  </si>
  <si>
    <t>1984/2013/2018</t>
  </si>
  <si>
    <t>LEED Silver, Gold &amp; Platinum</t>
  </si>
  <si>
    <t>LEED Silver &amp; Gold</t>
  </si>
  <si>
    <t>1957/1998/2004</t>
  </si>
  <si>
    <t>1993/2014</t>
  </si>
  <si>
    <t>Ljusbärargatan 2</t>
  </si>
  <si>
    <t>1925/1981</t>
  </si>
  <si>
    <t xml:space="preserve">LEED Gold </t>
  </si>
  <si>
    <t>Summa  Region Malmö</t>
  </si>
  <si>
    <t>Abbedissan 1 (fd Priorn 2)</t>
  </si>
  <si>
    <t>Abbedissan 2 (fd Priorn 5)</t>
  </si>
  <si>
    <t>Fålhagen 1:39</t>
  </si>
  <si>
    <t>Stationsgatan 21-29/ Strandbodgatan</t>
  </si>
  <si>
    <t>Sejen 3</t>
  </si>
  <si>
    <t>Neptuniagatan 40-44/ Argogatan 7</t>
  </si>
  <si>
    <t>LEED Gold &amp; 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</si>
</sst>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#,##0\ _i"/>
    <numFmt numFmtId="167" formatCode="0.0%"/>
    <numFmt numFmtId="168" formatCode="_(&quot;$&quot;* #,##0_);_(&quot;$&quot;* \(#,##0\);_(&quot;$&quot;* &quot;-&quot;_);_(@_)"/>
  </numFmts>
  <fonts count="6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5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2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9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1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rgb="FFF8A71F"/>
        <bgColor indexed="64"/>
      </patternFill>
    </fill>
    <fill>
      <patternFill patternType="solid">
        <fgColor rgb="FFBBBE00"/>
        <bgColor indexed="64"/>
      </patternFill>
    </fill>
    <fill>
      <patternFill patternType="solid">
        <fgColor rgb="FF00A1D4"/>
        <bgColor indexed="64"/>
      </patternFill>
    </fill>
    <fill>
      <patternFill patternType="solid">
        <fgColor rgb="FFFFE4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797">
    <xf numFmtId="0" fontId="0" fillId="0" borderId="0"/>
    <xf numFmtId="0" fontId="13" fillId="0" borderId="0"/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8" borderId="0" applyNumberFormat="0" applyBorder="0" applyAlignment="0" applyProtection="0"/>
    <xf numFmtId="0" fontId="15" fillId="20" borderId="0" applyNumberFormat="0" applyBorder="0" applyAlignment="0" applyProtection="0"/>
    <xf numFmtId="0" fontId="13" fillId="14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16" borderId="0" applyNumberFormat="0" applyBorder="0" applyAlignment="0" applyProtection="0"/>
    <xf numFmtId="0" fontId="17" fillId="26" borderId="0" applyNumberFormat="0" applyBorder="0" applyAlignment="0" applyProtection="0"/>
    <xf numFmtId="0" fontId="16" fillId="18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3" fillId="34" borderId="11" applyNumberFormat="0" applyFont="0" applyAlignment="0" applyProtection="0"/>
    <xf numFmtId="0" fontId="18" fillId="35" borderId="7" applyNumberFormat="0" applyFont="0" applyAlignment="0" applyProtection="0"/>
    <xf numFmtId="0" fontId="19" fillId="36" borderId="12" applyNumberFormat="0" applyAlignment="0" applyProtection="0"/>
    <xf numFmtId="0" fontId="20" fillId="37" borderId="3" applyNumberFormat="0" applyAlignment="0" applyProtection="0"/>
    <xf numFmtId="0" fontId="21" fillId="6" borderId="0" applyNumberFormat="0" applyBorder="0" applyAlignment="0" applyProtection="0"/>
    <xf numFmtId="0" fontId="22" fillId="38" borderId="0" applyNumberFormat="0" applyBorder="0" applyAlignment="0" applyProtection="0"/>
    <xf numFmtId="3" fontId="18" fillId="0" borderId="13"/>
    <xf numFmtId="0" fontId="23" fillId="4" borderId="0" applyNumberFormat="0" applyBorder="0" applyAlignment="0" applyProtection="0"/>
    <xf numFmtId="0" fontId="2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45" borderId="0" applyNumberFormat="0" applyBorder="0" applyAlignment="0" applyProtection="0"/>
    <xf numFmtId="0" fontId="16" fillId="28" borderId="0" applyNumberFormat="0" applyBorder="0" applyAlignment="0" applyProtection="0"/>
    <xf numFmtId="0" fontId="17" fillId="46" borderId="0" applyNumberFormat="0" applyBorder="0" applyAlignment="0" applyProtection="0"/>
    <xf numFmtId="0" fontId="16" fillId="30" borderId="0" applyNumberFormat="0" applyBorder="0" applyAlignment="0" applyProtection="0"/>
    <xf numFmtId="0" fontId="17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2" applyNumberFormat="0" applyAlignment="0" applyProtection="0"/>
    <xf numFmtId="0" fontId="28" fillId="50" borderId="3" applyNumberFormat="0" applyAlignment="0" applyProtection="0"/>
    <xf numFmtId="0" fontId="29" fillId="51" borderId="14" applyNumberFormat="0" applyAlignment="0" applyProtection="0"/>
    <xf numFmtId="0" fontId="30" fillId="52" borderId="6" applyNumberFormat="0" applyAlignment="0" applyProtection="0"/>
    <xf numFmtId="0" fontId="31" fillId="0" borderId="15" applyNumberFormat="0" applyFill="0" applyAlignment="0" applyProtection="0"/>
    <xf numFmtId="0" fontId="32" fillId="0" borderId="5" applyNumberFormat="0" applyFill="0" applyAlignment="0" applyProtection="0"/>
    <xf numFmtId="0" fontId="33" fillId="53" borderId="0" applyNumberFormat="0" applyBorder="0" applyAlignment="0" applyProtection="0"/>
    <xf numFmtId="0" fontId="34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8" fillId="0" borderId="0" applyFont="0" applyFill="0" applyBorder="0" applyAlignment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16" applyNumberFormat="0" applyFill="0" applyAlignment="0" applyProtection="0"/>
    <xf numFmtId="0" fontId="40" fillId="0" borderId="1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4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8" applyNumberFormat="0" applyFill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9" fillId="36" borderId="21" applyNumberFormat="0" applyAlignment="0" applyProtection="0"/>
    <xf numFmtId="0" fontId="50" fillId="37" borderId="4" applyNumberFormat="0" applyAlignment="0" applyProtection="0"/>
    <xf numFmtId="16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9" borderId="0" applyNumberFormat="0" applyBorder="0" applyAlignment="0" applyProtection="0"/>
    <xf numFmtId="0" fontId="6" fillId="39" borderId="0" applyNumberFormat="0" applyBorder="0" applyAlignment="0" applyProtection="0"/>
    <xf numFmtId="0" fontId="9" fillId="37" borderId="3" applyNumberFormat="0" applyAlignment="0" applyProtection="0"/>
    <xf numFmtId="0" fontId="29" fillId="52" borderId="6" applyNumberFormat="0" applyAlignment="0" applyProtection="0"/>
    <xf numFmtId="0" fontId="11" fillId="0" borderId="0" applyNumberFormat="0" applyFill="0" applyBorder="0" applyAlignment="0" applyProtection="0"/>
    <xf numFmtId="0" fontId="5" fillId="38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50" borderId="3" applyNumberFormat="0" applyAlignment="0" applyProtection="0"/>
    <xf numFmtId="0" fontId="10" fillId="0" borderId="5" applyNumberFormat="0" applyFill="0" applyAlignment="0" applyProtection="0"/>
    <xf numFmtId="0" fontId="13" fillId="35" borderId="7" applyNumberFormat="0" applyFont="0" applyAlignment="0" applyProtection="0"/>
    <xf numFmtId="0" fontId="8" fillId="37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12" fillId="55" borderId="0" xfId="164" applyFont="1" applyFill="1" applyAlignment="1">
      <alignment horizontal="center" vertical="center"/>
    </xf>
    <xf numFmtId="0" fontId="12" fillId="55" borderId="0" xfId="164" applyFont="1" applyFill="1" applyAlignment="1">
      <alignment horizontal="center" vertical="center" wrapText="1"/>
    </xf>
    <xf numFmtId="0" fontId="47" fillId="55" borderId="10" xfId="164" applyFont="1" applyFill="1" applyBorder="1" applyAlignment="1" applyProtection="1">
      <alignment horizontal="center" vertical="center" wrapText="1"/>
      <protection locked="0"/>
    </xf>
    <xf numFmtId="0" fontId="47" fillId="55" borderId="9" xfId="164" applyFont="1" applyFill="1" applyBorder="1" applyAlignment="1" applyProtection="1">
      <alignment horizontal="center" vertical="center" wrapText="1"/>
      <protection locked="0"/>
    </xf>
    <xf numFmtId="3" fontId="47" fillId="55" borderId="9" xfId="164" applyNumberFormat="1" applyFont="1" applyFill="1" applyBorder="1" applyAlignment="1" applyProtection="1">
      <alignment horizontal="center" vertical="center" wrapText="1"/>
      <protection locked="0"/>
    </xf>
    <xf numFmtId="0" fontId="1" fillId="55" borderId="0" xfId="164" applyFont="1" applyFill="1" applyAlignment="1">
      <alignment horizontal="center" vertical="center"/>
    </xf>
    <xf numFmtId="0" fontId="53" fillId="0" borderId="0" xfId="164" applyFont="1" applyFill="1" applyAlignment="1">
      <alignment horizontal="center" vertical="center"/>
    </xf>
    <xf numFmtId="0" fontId="54" fillId="0" borderId="0" xfId="164" applyFont="1" applyFill="1" applyAlignment="1">
      <alignment horizontal="center" vertical="center"/>
    </xf>
    <xf numFmtId="0" fontId="54" fillId="0" borderId="0" xfId="164" applyFont="1" applyFill="1" applyAlignment="1">
      <alignment horizontal="center" vertical="center" wrapText="1"/>
    </xf>
    <xf numFmtId="0" fontId="54" fillId="0" borderId="0" xfId="164" applyFont="1" applyFill="1" applyBorder="1" applyAlignment="1" applyProtection="1">
      <alignment horizontal="center" vertical="center" wrapText="1"/>
      <protection locked="0"/>
    </xf>
    <xf numFmtId="3" fontId="18" fillId="0" borderId="0" xfId="164" applyNumberFormat="1" applyFont="1" applyFill="1" applyAlignment="1">
      <alignment horizontal="center" vertical="center"/>
    </xf>
    <xf numFmtId="0" fontId="18" fillId="0" borderId="0" xfId="164" applyFont="1" applyFill="1" applyAlignment="1">
      <alignment horizontal="center" vertical="center"/>
    </xf>
    <xf numFmtId="0" fontId="1" fillId="0" borderId="0" xfId="164" applyFont="1" applyFill="1" applyAlignment="1">
      <alignment horizontal="center" vertical="center"/>
    </xf>
    <xf numFmtId="0" fontId="1" fillId="0" borderId="0" xfId="164" applyFont="1"/>
    <xf numFmtId="0" fontId="18" fillId="0" borderId="0" xfId="164" applyFont="1"/>
    <xf numFmtId="164" fontId="18" fillId="0" borderId="0" xfId="164" applyNumberFormat="1" applyFont="1"/>
    <xf numFmtId="3" fontId="18" fillId="0" borderId="0" xfId="164" applyNumberFormat="1" applyFont="1"/>
    <xf numFmtId="0" fontId="18" fillId="0" borderId="0" xfId="164" applyFont="1" applyFill="1"/>
    <xf numFmtId="0" fontId="1" fillId="0" borderId="0" xfId="164" applyFont="1" applyFill="1"/>
    <xf numFmtId="164" fontId="55" fillId="0" borderId="0" xfId="164" applyNumberFormat="1" applyFont="1"/>
    <xf numFmtId="0" fontId="53" fillId="0" borderId="0" xfId="164" applyFont="1"/>
    <xf numFmtId="0" fontId="18" fillId="0" borderId="0" xfId="164" applyFont="1" applyAlignment="1">
      <alignment horizontal="left"/>
    </xf>
    <xf numFmtId="0" fontId="18" fillId="0" borderId="0" xfId="164" applyFont="1" applyFill="1" applyAlignment="1">
      <alignment horizontal="right"/>
    </xf>
    <xf numFmtId="0" fontId="18" fillId="0" borderId="0" xfId="164" applyFont="1" applyFill="1" applyAlignment="1">
      <alignment horizontal="left"/>
    </xf>
    <xf numFmtId="0" fontId="35" fillId="0" borderId="0" xfId="164" applyFont="1"/>
    <xf numFmtId="0" fontId="56" fillId="0" borderId="0" xfId="164" applyFont="1"/>
    <xf numFmtId="0" fontId="57" fillId="0" borderId="0" xfId="164" applyFont="1"/>
    <xf numFmtId="0" fontId="58" fillId="0" borderId="0" xfId="164" applyFont="1"/>
    <xf numFmtId="164" fontId="57" fillId="0" borderId="0" xfId="164" applyNumberFormat="1" applyFont="1"/>
    <xf numFmtId="3" fontId="57" fillId="0" borderId="0" xfId="164" applyNumberFormat="1" applyFont="1"/>
    <xf numFmtId="0" fontId="12" fillId="0" borderId="0" xfId="164" applyFont="1"/>
    <xf numFmtId="0" fontId="35" fillId="0" borderId="0" xfId="164"/>
    <xf numFmtId="3" fontId="56" fillId="0" borderId="0" xfId="164" applyNumberFormat="1" applyFont="1"/>
    <xf numFmtId="164" fontId="56" fillId="0" borderId="0" xfId="164" applyNumberFormat="1" applyFont="1"/>
    <xf numFmtId="164" fontId="35" fillId="0" borderId="0" xfId="164" applyNumberFormat="1"/>
    <xf numFmtId="3" fontId="35" fillId="0" borderId="0" xfId="164" applyNumberFormat="1"/>
    <xf numFmtId="0" fontId="12" fillId="56" borderId="0" xfId="164" applyFont="1" applyFill="1" applyAlignment="1">
      <alignment horizontal="center" vertical="center"/>
    </xf>
    <xf numFmtId="0" fontId="12" fillId="56" borderId="0" xfId="164" applyFont="1" applyFill="1" applyAlignment="1">
      <alignment horizontal="center" vertical="center" wrapText="1"/>
    </xf>
    <xf numFmtId="0" fontId="47" fillId="56" borderId="10" xfId="164" applyFont="1" applyFill="1" applyBorder="1" applyAlignment="1" applyProtection="1">
      <alignment horizontal="center" vertical="center" wrapText="1"/>
      <protection locked="0"/>
    </xf>
    <xf numFmtId="0" fontId="47" fillId="56" borderId="9" xfId="164" applyFont="1" applyFill="1" applyBorder="1" applyAlignment="1" applyProtection="1">
      <alignment horizontal="center" vertical="center" wrapText="1"/>
      <protection locked="0"/>
    </xf>
    <xf numFmtId="0" fontId="1" fillId="56" borderId="0" xfId="164" applyFont="1" applyFill="1" applyAlignment="1">
      <alignment horizontal="center" vertical="center"/>
    </xf>
    <xf numFmtId="164" fontId="1" fillId="0" borderId="0" xfId="164" applyNumberFormat="1" applyFont="1"/>
    <xf numFmtId="164" fontId="1" fillId="0" borderId="0" xfId="164" applyNumberFormat="1" applyFont="1" applyFill="1"/>
    <xf numFmtId="164" fontId="58" fillId="0" borderId="0" xfId="164" applyNumberFormat="1" applyFont="1"/>
    <xf numFmtId="0" fontId="1" fillId="57" borderId="0" xfId="164" applyFont="1" applyFill="1" applyAlignment="1">
      <alignment horizontal="center" vertical="center"/>
    </xf>
    <xf numFmtId="0" fontId="12" fillId="57" borderId="0" xfId="164" applyFont="1" applyFill="1" applyAlignment="1">
      <alignment horizontal="center" vertical="center"/>
    </xf>
    <xf numFmtId="0" fontId="12" fillId="57" borderId="0" xfId="164" applyFont="1" applyFill="1" applyAlignment="1">
      <alignment horizontal="center" vertical="center" wrapText="1"/>
    </xf>
    <xf numFmtId="0" fontId="47" fillId="57" borderId="0" xfId="164" applyFont="1" applyFill="1" applyBorder="1" applyAlignment="1" applyProtection="1">
      <alignment horizontal="center" vertical="center" wrapText="1"/>
      <protection locked="0"/>
    </xf>
    <xf numFmtId="0" fontId="47" fillId="57" borderId="9" xfId="164" applyFont="1" applyFill="1" applyBorder="1" applyAlignment="1" applyProtection="1">
      <alignment horizontal="center" vertical="center" wrapText="1"/>
      <protection locked="0"/>
    </xf>
    <xf numFmtId="0" fontId="12" fillId="0" borderId="0" xfId="164" applyFont="1" applyFill="1" applyAlignment="1">
      <alignment horizontal="center" vertical="center"/>
    </xf>
    <xf numFmtId="0" fontId="12" fillId="0" borderId="0" xfId="164" applyFont="1" applyFill="1" applyAlignment="1">
      <alignment horizontal="center" vertical="center" wrapText="1"/>
    </xf>
    <xf numFmtId="0" fontId="47" fillId="0" borderId="0" xfId="164" applyFont="1" applyFill="1" applyBorder="1" applyAlignment="1" applyProtection="1">
      <alignment horizontal="center" vertical="center" wrapText="1"/>
      <protection locked="0"/>
    </xf>
    <xf numFmtId="0" fontId="1" fillId="0" borderId="0" xfId="164" applyFont="1" applyAlignment="1">
      <alignment horizontal="left"/>
    </xf>
    <xf numFmtId="0" fontId="1" fillId="0" borderId="0" xfId="164" applyFont="1" applyFill="1" applyAlignment="1">
      <alignment horizontal="left"/>
    </xf>
    <xf numFmtId="0" fontId="53" fillId="0" borderId="0" xfId="164" applyFont="1" applyAlignment="1">
      <alignment horizontal="center"/>
    </xf>
    <xf numFmtId="164" fontId="60" fillId="0" borderId="0" xfId="164" applyNumberFormat="1" applyFont="1"/>
    <xf numFmtId="0" fontId="12" fillId="58" borderId="0" xfId="164" applyFont="1" applyFill="1" applyAlignment="1">
      <alignment horizontal="center" vertical="center"/>
    </xf>
    <xf numFmtId="0" fontId="12" fillId="58" borderId="0" xfId="164" applyFont="1" applyFill="1" applyAlignment="1">
      <alignment horizontal="center" vertical="center" wrapText="1"/>
    </xf>
    <xf numFmtId="0" fontId="47" fillId="58" borderId="10" xfId="164" applyFont="1" applyFill="1" applyBorder="1" applyAlignment="1" applyProtection="1">
      <alignment horizontal="center" vertical="center" wrapText="1"/>
      <protection locked="0"/>
    </xf>
    <xf numFmtId="0" fontId="47" fillId="58" borderId="9" xfId="164" applyFont="1" applyFill="1" applyBorder="1" applyAlignment="1" applyProtection="1">
      <alignment horizontal="center" vertical="center" wrapText="1"/>
      <protection locked="0"/>
    </xf>
    <xf numFmtId="3" fontId="47" fillId="58" borderId="9" xfId="164" applyNumberFormat="1" applyFont="1" applyFill="1" applyBorder="1" applyAlignment="1" applyProtection="1">
      <alignment horizontal="center" vertical="center" wrapText="1"/>
      <protection locked="0"/>
    </xf>
    <xf numFmtId="0" fontId="1" fillId="58" borderId="0" xfId="164" applyFont="1" applyFill="1" applyAlignment="1">
      <alignment horizontal="center" vertical="center"/>
    </xf>
    <xf numFmtId="0" fontId="61" fillId="0" borderId="0" xfId="182" applyFont="1" applyFill="1" applyBorder="1" applyAlignment="1"/>
    <xf numFmtId="0" fontId="61" fillId="0" borderId="0" xfId="164" applyFont="1" applyFill="1" applyAlignment="1"/>
    <xf numFmtId="0" fontId="1" fillId="0" borderId="22" xfId="164" applyFont="1" applyBorder="1"/>
    <xf numFmtId="0" fontId="18" fillId="0" borderId="22" xfId="164" applyFont="1" applyBorder="1"/>
    <xf numFmtId="166" fontId="14" fillId="0" borderId="0" xfId="164" applyNumberFormat="1" applyFont="1" applyBorder="1" applyAlignment="1"/>
    <xf numFmtId="3" fontId="1" fillId="0" borderId="0" xfId="164" applyNumberFormat="1" applyFont="1"/>
    <xf numFmtId="0" fontId="0" fillId="0" borderId="0" xfId="164" applyFont="1"/>
    <xf numFmtId="0" fontId="0" fillId="0" borderId="0" xfId="164" applyFont="1" applyFill="1"/>
    <xf numFmtId="9" fontId="60" fillId="0" borderId="0" xfId="796" applyFont="1" applyFill="1"/>
    <xf numFmtId="164" fontId="55" fillId="0" borderId="0" xfId="164" applyNumberFormat="1" applyFont="1" applyFill="1"/>
    <xf numFmtId="9" fontId="55" fillId="0" borderId="0" xfId="796" applyFont="1" applyFill="1"/>
    <xf numFmtId="164" fontId="0" fillId="0" borderId="0" xfId="164" applyNumberFormat="1" applyFont="1"/>
    <xf numFmtId="0" fontId="58" fillId="0" borderId="0" xfId="164" applyFont="1" applyFill="1"/>
    <xf numFmtId="164" fontId="18" fillId="0" borderId="0" xfId="164" applyNumberFormat="1" applyFont="1" applyFill="1"/>
    <xf numFmtId="3" fontId="18" fillId="0" borderId="0" xfId="164" applyNumberFormat="1" applyFont="1" applyFill="1"/>
    <xf numFmtId="3" fontId="1" fillId="0" borderId="0" xfId="164" applyNumberFormat="1" applyFont="1" applyFill="1"/>
    <xf numFmtId="0" fontId="0" fillId="0" borderId="0" xfId="164" applyFont="1" applyFill="1" applyAlignment="1">
      <alignment horizontal="center" vertical="center"/>
    </xf>
    <xf numFmtId="0" fontId="54" fillId="0" borderId="0" xfId="164" applyFont="1"/>
    <xf numFmtId="164" fontId="12" fillId="0" borderId="0" xfId="164" applyNumberFormat="1" applyFont="1"/>
  </cellXfs>
  <cellStyles count="797">
    <cellStyle name="20% - Accent1" xfId="756"/>
    <cellStyle name="20% - Accent2" xfId="757"/>
    <cellStyle name="20% - Accent3" xfId="758"/>
    <cellStyle name="20% - Accent4" xfId="759"/>
    <cellStyle name="20% - Accent5" xfId="760"/>
    <cellStyle name="20% - Accent6" xfId="761"/>
    <cellStyle name="20% - Dekorfärg1 2" xfId="2"/>
    <cellStyle name="20% - Dekorfärg1 3" xfId="3"/>
    <cellStyle name="20% - Dekorfärg2 2" xfId="4"/>
    <cellStyle name="20% - Dekorfärg2 3" xfId="5"/>
    <cellStyle name="20% - Dekorfärg3 2" xfId="6"/>
    <cellStyle name="20% - Dekorfärg3 3" xfId="7"/>
    <cellStyle name="20% - Dekorfärg4 2" xfId="8"/>
    <cellStyle name="20% - Dekorfärg4 3" xfId="9"/>
    <cellStyle name="20% - Dekorfärg5 2" xfId="10"/>
    <cellStyle name="20% - Dekorfärg5 3" xfId="11"/>
    <cellStyle name="20% - Dekorfärg6 2" xfId="12"/>
    <cellStyle name="20% - Dekorfärg6 3" xfId="13"/>
    <cellStyle name="40% - Accent1" xfId="762"/>
    <cellStyle name="40% - Accent2" xfId="763"/>
    <cellStyle name="40% - Accent3" xfId="764"/>
    <cellStyle name="40% - Accent4" xfId="765"/>
    <cellStyle name="40% - Accent5" xfId="766"/>
    <cellStyle name="40% - Accent6" xfId="767"/>
    <cellStyle name="40% - Dekorfärg1 2" xfId="14"/>
    <cellStyle name="40% - Dekorfärg1 3" xfId="15"/>
    <cellStyle name="40% - Dekorfärg2 2" xfId="16"/>
    <cellStyle name="40% - Dekorfärg2 3" xfId="17"/>
    <cellStyle name="40% - Dekorfärg3 2" xfId="18"/>
    <cellStyle name="40% - Dekorfärg3 3" xfId="19"/>
    <cellStyle name="40% - Dekorfärg4 2" xfId="20"/>
    <cellStyle name="40% - Dekorfärg4 3" xfId="21"/>
    <cellStyle name="40% - Dekorfärg5 2" xfId="22"/>
    <cellStyle name="40% - Dekorfärg5 3" xfId="23"/>
    <cellStyle name="40% - Dekorfärg6 2" xfId="24"/>
    <cellStyle name="40% - Dekorfärg6 3" xfId="25"/>
    <cellStyle name="60% - Accent1" xfId="768"/>
    <cellStyle name="60% - Accent2" xfId="769"/>
    <cellStyle name="60% - Accent3" xfId="770"/>
    <cellStyle name="60% - Accent4" xfId="771"/>
    <cellStyle name="60% - Accent5" xfId="772"/>
    <cellStyle name="60% - Accent6" xfId="773"/>
    <cellStyle name="60% - Dekorfärg1 2" xfId="26"/>
    <cellStyle name="60% - Dekorfärg1 3" xfId="27"/>
    <cellStyle name="60% - Dekorfärg2 2" xfId="28"/>
    <cellStyle name="60% - Dekorfärg2 3" xfId="29"/>
    <cellStyle name="60% - Dekorfärg3 2" xfId="30"/>
    <cellStyle name="60% - Dekorfärg3 3" xfId="31"/>
    <cellStyle name="60% - Dekorfärg4 2" xfId="32"/>
    <cellStyle name="60% - Dekorfärg4 3" xfId="33"/>
    <cellStyle name="60% - Dekorfärg5 2" xfId="34"/>
    <cellStyle name="60% - Dekorfärg5 3" xfId="35"/>
    <cellStyle name="60% - Dekorfärg6 2" xfId="36"/>
    <cellStyle name="60% - Dekorfärg6 3" xfId="37"/>
    <cellStyle name="Accent1" xfId="774"/>
    <cellStyle name="Accent2" xfId="775"/>
    <cellStyle name="Accent3" xfId="776"/>
    <cellStyle name="Accent4" xfId="777"/>
    <cellStyle name="Accent5" xfId="778"/>
    <cellStyle name="Accent6" xfId="779"/>
    <cellStyle name="Anteckning 2" xfId="38"/>
    <cellStyle name="Anteckning 3" xfId="39"/>
    <cellStyle name="Bad" xfId="780"/>
    <cellStyle name="Beräkning 2" xfId="40"/>
    <cellStyle name="Beräkning 3" xfId="41"/>
    <cellStyle name="Bra 2" xfId="42"/>
    <cellStyle name="Bra 3" xfId="43"/>
    <cellStyle name="Calculation" xfId="781"/>
    <cellStyle name="Change A&amp;ll" xfId="44"/>
    <cellStyle name="Check Cell" xfId="782"/>
    <cellStyle name="Dålig 2" xfId="45"/>
    <cellStyle name="Dålig 3" xfId="46"/>
    <cellStyle name="Explanatory Text" xfId="783"/>
    <cellStyle name="Färg1 2" xfId="47"/>
    <cellStyle name="Färg1 3" xfId="48"/>
    <cellStyle name="Färg2 2" xfId="49"/>
    <cellStyle name="Färg2 3" xfId="50"/>
    <cellStyle name="Färg3 2" xfId="51"/>
    <cellStyle name="Färg3 3" xfId="52"/>
    <cellStyle name="Färg4 2" xfId="53"/>
    <cellStyle name="Färg4 3" xfId="54"/>
    <cellStyle name="Färg5 2" xfId="55"/>
    <cellStyle name="Färg5 3" xfId="56"/>
    <cellStyle name="Färg6 2" xfId="57"/>
    <cellStyle name="Färg6 3" xfId="58"/>
    <cellStyle name="Förklarande text 2" xfId="59"/>
    <cellStyle name="Förklarande text 3" xfId="60"/>
    <cellStyle name="Good" xfId="784"/>
    <cellStyle name="Heading 1" xfId="785"/>
    <cellStyle name="Heading 2" xfId="786"/>
    <cellStyle name="Heading 3" xfId="787"/>
    <cellStyle name="Heading 4" xfId="788"/>
    <cellStyle name="Indata 2" xfId="61"/>
    <cellStyle name="Indata 3" xfId="62"/>
    <cellStyle name="Input" xfId="789"/>
    <cellStyle name="Kontrollcell 2" xfId="63"/>
    <cellStyle name="Kontrollcell 3" xfId="64"/>
    <cellStyle name="Linked Cell" xfId="790"/>
    <cellStyle name="Länkad cell 2" xfId="65"/>
    <cellStyle name="Länkad cell 3" xfId="66"/>
    <cellStyle name="Neutral 2" xfId="67"/>
    <cellStyle name="Neutral 3" xfId="68"/>
    <cellStyle name="Normal" xfId="0" builtinId="0"/>
    <cellStyle name="Normal 10" xfId="69"/>
    <cellStyle name="Normal 10 2" xfId="70"/>
    <cellStyle name="Normal 10 2 10" xfId="71"/>
    <cellStyle name="Normal 10 2 11" xfId="72"/>
    <cellStyle name="Normal 10 2 12" xfId="73"/>
    <cellStyle name="Normal 10 2 13" xfId="74"/>
    <cellStyle name="Normal 10 2 14" xfId="75"/>
    <cellStyle name="Normal 10 2 15" xfId="76"/>
    <cellStyle name="Normal 10 2 16" xfId="77"/>
    <cellStyle name="Normal 10 2 17" xfId="78"/>
    <cellStyle name="Normal 10 2 2" xfId="79"/>
    <cellStyle name="Normal 10 2 2 2" xfId="80"/>
    <cellStyle name="Normal 10 2 2 2 2" xfId="81"/>
    <cellStyle name="Normal 10 2 2 3" xfId="82"/>
    <cellStyle name="Normal 10 2 3" xfId="83"/>
    <cellStyle name="Normal 10 2 3 2" xfId="84"/>
    <cellStyle name="Normal 10 2 4" xfId="85"/>
    <cellStyle name="Normal 10 2 5" xfId="86"/>
    <cellStyle name="Normal 10 2 6" xfId="87"/>
    <cellStyle name="Normal 10 2 7" xfId="88"/>
    <cellStyle name="Normal 10 2 8" xfId="89"/>
    <cellStyle name="Normal 10 2 9" xfId="90"/>
    <cellStyle name="Normal 10 3" xfId="91"/>
    <cellStyle name="Normal 10 3 10" xfId="92"/>
    <cellStyle name="Normal 10 3 11" xfId="93"/>
    <cellStyle name="Normal 10 3 12" xfId="94"/>
    <cellStyle name="Normal 10 3 13" xfId="95"/>
    <cellStyle name="Normal 10 3 14" xfId="96"/>
    <cellStyle name="Normal 10 3 2" xfId="97"/>
    <cellStyle name="Normal 10 3 3" xfId="98"/>
    <cellStyle name="Normal 10 3 4" xfId="99"/>
    <cellStyle name="Normal 10 3 5" xfId="100"/>
    <cellStyle name="Normal 10 3 6" xfId="101"/>
    <cellStyle name="Normal 10 3 7" xfId="102"/>
    <cellStyle name="Normal 10 3 8" xfId="103"/>
    <cellStyle name="Normal 10 3 9" xfId="104"/>
    <cellStyle name="Normal 10 4" xfId="105"/>
    <cellStyle name="Normal 10 5" xfId="106"/>
    <cellStyle name="Normal 11" xfId="107"/>
    <cellStyle name="Normal 11 10" xfId="108"/>
    <cellStyle name="Normal 11 11" xfId="109"/>
    <cellStyle name="Normal 11 12" xfId="110"/>
    <cellStyle name="Normal 11 13" xfId="111"/>
    <cellStyle name="Normal 11 14" xfId="112"/>
    <cellStyle name="Normal 11 2" xfId="113"/>
    <cellStyle name="Normal 11 3" xfId="114"/>
    <cellStyle name="Normal 11 4" xfId="115"/>
    <cellStyle name="Normal 11 5" xfId="116"/>
    <cellStyle name="Normal 11 6" xfId="117"/>
    <cellStyle name="Normal 11 7" xfId="118"/>
    <cellStyle name="Normal 11 8" xfId="119"/>
    <cellStyle name="Normal 11 9" xfId="120"/>
    <cellStyle name="Normal 12" xfId="121"/>
    <cellStyle name="Normal 12 10" xfId="122"/>
    <cellStyle name="Normal 12 11" xfId="123"/>
    <cellStyle name="Normal 12 12" xfId="124"/>
    <cellStyle name="Normal 12 13" xfId="125"/>
    <cellStyle name="Normal 12 14" xfId="126"/>
    <cellStyle name="Normal 12 2" xfId="127"/>
    <cellStyle name="Normal 12 3" xfId="128"/>
    <cellStyle name="Normal 12 4" xfId="129"/>
    <cellStyle name="Normal 12 5" xfId="130"/>
    <cellStyle name="Normal 12 6" xfId="131"/>
    <cellStyle name="Normal 12 7" xfId="132"/>
    <cellStyle name="Normal 12 8" xfId="133"/>
    <cellStyle name="Normal 12 9" xfId="134"/>
    <cellStyle name="Normal 13" xfId="135"/>
    <cellStyle name="Normal 13 10" xfId="136"/>
    <cellStyle name="Normal 13 11" xfId="137"/>
    <cellStyle name="Normal 13 12" xfId="138"/>
    <cellStyle name="Normal 13 13" xfId="139"/>
    <cellStyle name="Normal 13 14" xfId="140"/>
    <cellStyle name="Normal 13 2" xfId="141"/>
    <cellStyle name="Normal 13 3" xfId="142"/>
    <cellStyle name="Normal 13 4" xfId="143"/>
    <cellStyle name="Normal 13 5" xfId="144"/>
    <cellStyle name="Normal 13 6" xfId="145"/>
    <cellStyle name="Normal 13 7" xfId="146"/>
    <cellStyle name="Normal 13 8" xfId="147"/>
    <cellStyle name="Normal 13 9" xfId="148"/>
    <cellStyle name="Normal 14" xfId="149"/>
    <cellStyle name="Normal 14 10" xfId="150"/>
    <cellStyle name="Normal 14 11" xfId="151"/>
    <cellStyle name="Normal 14 12" xfId="152"/>
    <cellStyle name="Normal 14 13" xfId="153"/>
    <cellStyle name="Normal 14 14" xfId="154"/>
    <cellStyle name="Normal 14 2" xfId="155"/>
    <cellStyle name="Normal 14 3" xfId="156"/>
    <cellStyle name="Normal 14 4" xfId="157"/>
    <cellStyle name="Normal 14 5" xfId="158"/>
    <cellStyle name="Normal 14 6" xfId="159"/>
    <cellStyle name="Normal 14 7" xfId="160"/>
    <cellStyle name="Normal 14 8" xfId="161"/>
    <cellStyle name="Normal 14 9" xfId="162"/>
    <cellStyle name="Normal 15" xfId="163"/>
    <cellStyle name="Normal 16" xfId="164"/>
    <cellStyle name="Normal 17" xfId="165"/>
    <cellStyle name="Normal 17 10" xfId="166"/>
    <cellStyle name="Normal 17 11" xfId="167"/>
    <cellStyle name="Normal 17 12" xfId="168"/>
    <cellStyle name="Normal 17 13" xfId="169"/>
    <cellStyle name="Normal 17 14" xfId="170"/>
    <cellStyle name="Normal 17 15" xfId="171"/>
    <cellStyle name="Normal 17 16" xfId="172"/>
    <cellStyle name="Normal 17 2" xfId="173"/>
    <cellStyle name="Normal 17 3" xfId="174"/>
    <cellStyle name="Normal 17 4" xfId="175"/>
    <cellStyle name="Normal 17 5" xfId="176"/>
    <cellStyle name="Normal 17 6" xfId="177"/>
    <cellStyle name="Normal 17 7" xfId="178"/>
    <cellStyle name="Normal 17 8" xfId="179"/>
    <cellStyle name="Normal 17 9" xfId="180"/>
    <cellStyle name="Normal 2" xfId="181"/>
    <cellStyle name="Normal 2 10" xfId="182"/>
    <cellStyle name="Normal 2 10 10" xfId="183"/>
    <cellStyle name="Normal 2 10 11" xfId="184"/>
    <cellStyle name="Normal 2 10 12" xfId="185"/>
    <cellStyle name="Normal 2 10 13" xfId="186"/>
    <cellStyle name="Normal 2 10 14" xfId="187"/>
    <cellStyle name="Normal 2 10 15" xfId="188"/>
    <cellStyle name="Normal 2 10 16" xfId="189"/>
    <cellStyle name="Normal 2 10 17" xfId="190"/>
    <cellStyle name="Normal 2 10 2" xfId="191"/>
    <cellStyle name="Normal 2 10 2 2" xfId="192"/>
    <cellStyle name="Normal 2 10 2 2 2" xfId="193"/>
    <cellStyle name="Normal 2 10 3" xfId="194"/>
    <cellStyle name="Normal 2 10 3 2" xfId="195"/>
    <cellStyle name="Normal 2 10 4" xfId="196"/>
    <cellStyle name="Normal 2 10 5" xfId="197"/>
    <cellStyle name="Normal 2 10 6" xfId="198"/>
    <cellStyle name="Normal 2 10 7" xfId="199"/>
    <cellStyle name="Normal 2 10 8" xfId="200"/>
    <cellStyle name="Normal 2 10 9" xfId="201"/>
    <cellStyle name="Normal 2 11" xfId="202"/>
    <cellStyle name="Normal 2 11 2" xfId="203"/>
    <cellStyle name="Normal 2 11 2 2" xfId="204"/>
    <cellStyle name="Normal 2 11 3" xfId="205"/>
    <cellStyle name="Normal 2 12" xfId="206"/>
    <cellStyle name="Normal 2 12 2" xfId="207"/>
    <cellStyle name="Normal 2 13" xfId="208"/>
    <cellStyle name="Normal 2 13 10" xfId="209"/>
    <cellStyle name="Normal 2 13 11" xfId="210"/>
    <cellStyle name="Normal 2 13 12" xfId="211"/>
    <cellStyle name="Normal 2 13 13" xfId="212"/>
    <cellStyle name="Normal 2 13 14" xfId="213"/>
    <cellStyle name="Normal 2 13 2" xfId="214"/>
    <cellStyle name="Normal 2 13 3" xfId="215"/>
    <cellStyle name="Normal 2 13 4" xfId="216"/>
    <cellStyle name="Normal 2 13 5" xfId="217"/>
    <cellStyle name="Normal 2 13 6" xfId="218"/>
    <cellStyle name="Normal 2 13 7" xfId="219"/>
    <cellStyle name="Normal 2 13 8" xfId="220"/>
    <cellStyle name="Normal 2 13 9" xfId="221"/>
    <cellStyle name="Normal 2 14" xfId="222"/>
    <cellStyle name="Normal 2 15" xfId="223"/>
    <cellStyle name="Normal 2 16" xfId="224"/>
    <cellStyle name="Normal 2 16 2" xfId="225"/>
    <cellStyle name="Normal 2 16 3" xfId="226"/>
    <cellStyle name="Normal 2 17" xfId="227"/>
    <cellStyle name="Normal 2 17 2" xfId="228"/>
    <cellStyle name="Normal 2 17 3" xfId="229"/>
    <cellStyle name="Normal 2 18" xfId="230"/>
    <cellStyle name="Normal 2 18 2" xfId="231"/>
    <cellStyle name="Normal 2 18 3" xfId="232"/>
    <cellStyle name="Normal 2 19" xfId="233"/>
    <cellStyle name="Normal 2 19 2" xfId="234"/>
    <cellStyle name="Normal 2 19 3" xfId="235"/>
    <cellStyle name="Normal 2 2" xfId="236"/>
    <cellStyle name="Normal 2 2 2" xfId="237"/>
    <cellStyle name="Normal 2 2 2 2" xfId="238"/>
    <cellStyle name="Normal 2 2 3" xfId="239"/>
    <cellStyle name="Normal 2 20" xfId="240"/>
    <cellStyle name="Normal 2 20 2" xfId="241"/>
    <cellStyle name="Normal 2 20 3" xfId="242"/>
    <cellStyle name="Normal 2 21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18" xfId="253"/>
    <cellStyle name="Normal 2 3 19" xfId="254"/>
    <cellStyle name="Normal 2 3 2" xfId="255"/>
    <cellStyle name="Normal 2 3 2 2" xfId="256"/>
    <cellStyle name="Normal 2 3 2 2 2" xfId="257"/>
    <cellStyle name="Normal 2 3 2 3" xfId="258"/>
    <cellStyle name="Normal 2 3 20" xfId="259"/>
    <cellStyle name="Normal 2 3 21" xfId="260"/>
    <cellStyle name="Normal 2 3 22" xfId="261"/>
    <cellStyle name="Normal 2 3 23" xfId="262"/>
    <cellStyle name="Normal 2 3 3" xfId="263"/>
    <cellStyle name="Normal 2 3 3 2" xfId="264"/>
    <cellStyle name="Normal 2 3 3 2 2" xfId="265"/>
    <cellStyle name="Normal 2 3 3 3" xfId="266"/>
    <cellStyle name="Normal 2 3 4" xfId="267"/>
    <cellStyle name="Normal 2 3 4 2" xfId="268"/>
    <cellStyle name="Normal 2 3 4 2 2" xfId="269"/>
    <cellStyle name="Normal 2 3 4 3" xfId="270"/>
    <cellStyle name="Normal 2 3 5" xfId="271"/>
    <cellStyle name="Normal 2 3 5 2" xfId="272"/>
    <cellStyle name="Normal 2 3 5 2 2" xfId="273"/>
    <cellStyle name="Normal 2 3 5 3" xfId="274"/>
    <cellStyle name="Normal 2 3 6" xfId="275"/>
    <cellStyle name="Normal 2 3 6 2" xfId="276"/>
    <cellStyle name="Normal 2 3 6 2 2" xfId="277"/>
    <cellStyle name="Normal 2 3 6 3" xfId="278"/>
    <cellStyle name="Normal 2 3 7" xfId="279"/>
    <cellStyle name="Normal 2 3 7 2" xfId="280"/>
    <cellStyle name="Normal 2 3 7 2 2" xfId="281"/>
    <cellStyle name="Normal 2 3 7 3" xfId="282"/>
    <cellStyle name="Normal 2 3 8" xfId="283"/>
    <cellStyle name="Normal 2 3 8 2" xfId="284"/>
    <cellStyle name="Normal 2 3 8 2 2" xfId="285"/>
    <cellStyle name="Normal 2 3 8 3" xfId="286"/>
    <cellStyle name="Normal 2 3 9" xfId="287"/>
    <cellStyle name="Normal 2 3 9 2" xfId="288"/>
    <cellStyle name="Normal 2 4" xfId="289"/>
    <cellStyle name="Normal 2 4 10" xfId="290"/>
    <cellStyle name="Normal 2 4 11" xfId="291"/>
    <cellStyle name="Normal 2 4 12" xfId="292"/>
    <cellStyle name="Normal 2 4 13" xfId="293"/>
    <cellStyle name="Normal 2 4 14" xfId="294"/>
    <cellStyle name="Normal 2 4 15" xfId="295"/>
    <cellStyle name="Normal 2 4 16" xfId="296"/>
    <cellStyle name="Normal 2 4 17" xfId="297"/>
    <cellStyle name="Normal 2 4 18" xfId="298"/>
    <cellStyle name="Normal 2 4 19" xfId="299"/>
    <cellStyle name="Normal 2 4 2" xfId="300"/>
    <cellStyle name="Normal 2 4 2 2" xfId="301"/>
    <cellStyle name="Normal 2 4 2 2 2" xfId="302"/>
    <cellStyle name="Normal 2 4 2 3" xfId="303"/>
    <cellStyle name="Normal 2 4 20" xfId="304"/>
    <cellStyle name="Normal 2 4 21" xfId="305"/>
    <cellStyle name="Normal 2 4 22" xfId="306"/>
    <cellStyle name="Normal 2 4 23" xfId="307"/>
    <cellStyle name="Normal 2 4 3" xfId="308"/>
    <cellStyle name="Normal 2 4 3 2" xfId="309"/>
    <cellStyle name="Normal 2 4 3 2 2" xfId="310"/>
    <cellStyle name="Normal 2 4 3 3" xfId="311"/>
    <cellStyle name="Normal 2 4 4" xfId="312"/>
    <cellStyle name="Normal 2 4 4 2" xfId="313"/>
    <cellStyle name="Normal 2 4 4 2 2" xfId="314"/>
    <cellStyle name="Normal 2 4 4 3" xfId="315"/>
    <cellStyle name="Normal 2 4 5" xfId="316"/>
    <cellStyle name="Normal 2 4 5 2" xfId="317"/>
    <cellStyle name="Normal 2 4 5 2 2" xfId="318"/>
    <cellStyle name="Normal 2 4 5 3" xfId="319"/>
    <cellStyle name="Normal 2 4 6" xfId="320"/>
    <cellStyle name="Normal 2 4 6 2" xfId="321"/>
    <cellStyle name="Normal 2 4 6 2 2" xfId="322"/>
    <cellStyle name="Normal 2 4 6 3" xfId="323"/>
    <cellStyle name="Normal 2 4 7" xfId="324"/>
    <cellStyle name="Normal 2 4 7 2" xfId="325"/>
    <cellStyle name="Normal 2 4 7 2 2" xfId="326"/>
    <cellStyle name="Normal 2 4 7 3" xfId="327"/>
    <cellStyle name="Normal 2 4 8" xfId="328"/>
    <cellStyle name="Normal 2 4 8 2" xfId="329"/>
    <cellStyle name="Normal 2 4 8 2 2" xfId="330"/>
    <cellStyle name="Normal 2 4 8 3" xfId="331"/>
    <cellStyle name="Normal 2 4 9" xfId="332"/>
    <cellStyle name="Normal 2 4 9 2" xfId="333"/>
    <cellStyle name="Normal 2 5" xfId="334"/>
    <cellStyle name="Normal 2 5 10" xfId="335"/>
    <cellStyle name="Normal 2 5 11" xfId="336"/>
    <cellStyle name="Normal 2 5 12" xfId="337"/>
    <cellStyle name="Normal 2 5 13" xfId="338"/>
    <cellStyle name="Normal 2 5 14" xfId="339"/>
    <cellStyle name="Normal 2 5 15" xfId="340"/>
    <cellStyle name="Normal 2 5 16" xfId="341"/>
    <cellStyle name="Normal 2 5 17" xfId="342"/>
    <cellStyle name="Normal 2 5 2" xfId="343"/>
    <cellStyle name="Normal 2 5 2 2" xfId="344"/>
    <cellStyle name="Normal 2 5 2 2 2" xfId="345"/>
    <cellStyle name="Normal 2 5 2 3" xfId="346"/>
    <cellStyle name="Normal 2 5 3" xfId="347"/>
    <cellStyle name="Normal 2 5 3 2" xfId="348"/>
    <cellStyle name="Normal 2 5 4" xfId="349"/>
    <cellStyle name="Normal 2 5 5" xfId="350"/>
    <cellStyle name="Normal 2 5 6" xfId="351"/>
    <cellStyle name="Normal 2 5 7" xfId="352"/>
    <cellStyle name="Normal 2 5 8" xfId="353"/>
    <cellStyle name="Normal 2 5 9" xfId="354"/>
    <cellStyle name="Normal 2 6" xfId="355"/>
    <cellStyle name="Normal 2 6 10" xfId="356"/>
    <cellStyle name="Normal 2 6 11" xfId="357"/>
    <cellStyle name="Normal 2 6 12" xfId="358"/>
    <cellStyle name="Normal 2 6 13" xfId="359"/>
    <cellStyle name="Normal 2 6 14" xfId="360"/>
    <cellStyle name="Normal 2 6 15" xfId="361"/>
    <cellStyle name="Normal 2 6 16" xfId="362"/>
    <cellStyle name="Normal 2 6 17" xfId="363"/>
    <cellStyle name="Normal 2 6 2" xfId="364"/>
    <cellStyle name="Normal 2 6 2 2" xfId="365"/>
    <cellStyle name="Normal 2 6 2 2 2" xfId="366"/>
    <cellStyle name="Normal 2 6 2 3" xfId="367"/>
    <cellStyle name="Normal 2 6 3" xfId="368"/>
    <cellStyle name="Normal 2 6 3 2" xfId="369"/>
    <cellStyle name="Normal 2 6 4" xfId="370"/>
    <cellStyle name="Normal 2 6 5" xfId="371"/>
    <cellStyle name="Normal 2 6 6" xfId="372"/>
    <cellStyle name="Normal 2 6 7" xfId="373"/>
    <cellStyle name="Normal 2 6 8" xfId="374"/>
    <cellStyle name="Normal 2 6 9" xfId="375"/>
    <cellStyle name="Normal 2 7" xfId="376"/>
    <cellStyle name="Normal 2 7 10" xfId="377"/>
    <cellStyle name="Normal 2 7 11" xfId="378"/>
    <cellStyle name="Normal 2 7 12" xfId="379"/>
    <cellStyle name="Normal 2 7 13" xfId="380"/>
    <cellStyle name="Normal 2 7 14" xfId="381"/>
    <cellStyle name="Normal 2 7 15" xfId="382"/>
    <cellStyle name="Normal 2 7 16" xfId="383"/>
    <cellStyle name="Normal 2 7 17" xfId="384"/>
    <cellStyle name="Normal 2 7 2" xfId="385"/>
    <cellStyle name="Normal 2 7 2 2" xfId="386"/>
    <cellStyle name="Normal 2 7 2 2 2" xfId="387"/>
    <cellStyle name="Normal 2 7 2 3" xfId="388"/>
    <cellStyle name="Normal 2 7 3" xfId="389"/>
    <cellStyle name="Normal 2 7 3 2" xfId="390"/>
    <cellStyle name="Normal 2 7 4" xfId="391"/>
    <cellStyle name="Normal 2 7 5" xfId="392"/>
    <cellStyle name="Normal 2 7 6" xfId="393"/>
    <cellStyle name="Normal 2 7 7" xfId="394"/>
    <cellStyle name="Normal 2 7 8" xfId="395"/>
    <cellStyle name="Normal 2 7 9" xfId="396"/>
    <cellStyle name="Normal 2 8" xfId="397"/>
    <cellStyle name="Normal 2 8 10" xfId="398"/>
    <cellStyle name="Normal 2 8 11" xfId="399"/>
    <cellStyle name="Normal 2 8 12" xfId="400"/>
    <cellStyle name="Normal 2 8 13" xfId="401"/>
    <cellStyle name="Normal 2 8 14" xfId="402"/>
    <cellStyle name="Normal 2 8 15" xfId="403"/>
    <cellStyle name="Normal 2 8 16" xfId="404"/>
    <cellStyle name="Normal 2 8 17" xfId="405"/>
    <cellStyle name="Normal 2 8 2" xfId="406"/>
    <cellStyle name="Normal 2 8 2 2" xfId="407"/>
    <cellStyle name="Normal 2 8 2 2 2" xfId="408"/>
    <cellStyle name="Normal 2 8 2 3" xfId="409"/>
    <cellStyle name="Normal 2 8 3" xfId="410"/>
    <cellStyle name="Normal 2 8 3 2" xfId="411"/>
    <cellStyle name="Normal 2 8 4" xfId="412"/>
    <cellStyle name="Normal 2 8 5" xfId="413"/>
    <cellStyle name="Normal 2 8 6" xfId="414"/>
    <cellStyle name="Normal 2 8 7" xfId="415"/>
    <cellStyle name="Normal 2 8 8" xfId="416"/>
    <cellStyle name="Normal 2 8 9" xfId="417"/>
    <cellStyle name="Normal 2 9" xfId="418"/>
    <cellStyle name="Normal 2 9 10" xfId="419"/>
    <cellStyle name="Normal 2 9 11" xfId="420"/>
    <cellStyle name="Normal 2 9 12" xfId="421"/>
    <cellStyle name="Normal 2 9 13" xfId="422"/>
    <cellStyle name="Normal 2 9 14" xfId="423"/>
    <cellStyle name="Normal 2 9 15" xfId="424"/>
    <cellStyle name="Normal 2 9 16" xfId="425"/>
    <cellStyle name="Normal 2 9 17" xfId="426"/>
    <cellStyle name="Normal 2 9 2" xfId="427"/>
    <cellStyle name="Normal 2 9 2 2" xfId="428"/>
    <cellStyle name="Normal 2 9 2 2 2" xfId="429"/>
    <cellStyle name="Normal 2 9 2 3" xfId="430"/>
    <cellStyle name="Normal 2 9 3" xfId="431"/>
    <cellStyle name="Normal 2 9 3 2" xfId="432"/>
    <cellStyle name="Normal 2 9 4" xfId="433"/>
    <cellStyle name="Normal 2 9 5" xfId="434"/>
    <cellStyle name="Normal 2 9 6" xfId="435"/>
    <cellStyle name="Normal 2 9 7" xfId="436"/>
    <cellStyle name="Normal 2 9 8" xfId="437"/>
    <cellStyle name="Normal 2 9 9" xfId="438"/>
    <cellStyle name="Normal 21 10" xfId="439"/>
    <cellStyle name="Normal 21 11" xfId="440"/>
    <cellStyle name="Normal 21 12" xfId="441"/>
    <cellStyle name="Normal 21 2" xfId="442"/>
    <cellStyle name="Normal 21 3" xfId="443"/>
    <cellStyle name="Normal 21 4" xfId="444"/>
    <cellStyle name="Normal 21 5" xfId="445"/>
    <cellStyle name="Normal 21 6" xfId="446"/>
    <cellStyle name="Normal 21 7" xfId="447"/>
    <cellStyle name="Normal 21 8" xfId="448"/>
    <cellStyle name="Normal 21 9" xfId="449"/>
    <cellStyle name="Normal 22 2" xfId="450"/>
    <cellStyle name="Normal 22 3" xfId="451"/>
    <cellStyle name="Normal 22 4" xfId="452"/>
    <cellStyle name="Normal 22 5" xfId="453"/>
    <cellStyle name="Normal 22 6" xfId="454"/>
    <cellStyle name="Normal 22 7" xfId="455"/>
    <cellStyle name="Normal 22 8" xfId="456"/>
    <cellStyle name="Normal 24 2" xfId="457"/>
    <cellStyle name="Normal 24 3" xfId="458"/>
    <cellStyle name="Normal 24 4" xfId="459"/>
    <cellStyle name="Normal 24 5" xfId="460"/>
    <cellStyle name="Normal 24 6" xfId="461"/>
    <cellStyle name="Normal 24 7" xfId="462"/>
    <cellStyle name="Normal 24 8" xfId="463"/>
    <cellStyle name="Normal 25 2" xfId="464"/>
    <cellStyle name="Normal 25 3" xfId="465"/>
    <cellStyle name="Normal 25 4" xfId="466"/>
    <cellStyle name="Normal 25 5" xfId="467"/>
    <cellStyle name="Normal 25 6" xfId="468"/>
    <cellStyle name="Normal 25 7" xfId="469"/>
    <cellStyle name="Normal 25 8" xfId="470"/>
    <cellStyle name="Normal 28 2" xfId="471"/>
    <cellStyle name="Normal 28 3" xfId="472"/>
    <cellStyle name="Normal 29 2" xfId="473"/>
    <cellStyle name="Normal 29 3" xfId="474"/>
    <cellStyle name="Normal 3" xfId="475"/>
    <cellStyle name="Normal 3 2" xfId="476"/>
    <cellStyle name="Normal 3 2 2" xfId="477"/>
    <cellStyle name="Normal 30 2" xfId="478"/>
    <cellStyle name="Normal 30 3" xfId="479"/>
    <cellStyle name="Normal 4" xfId="480"/>
    <cellStyle name="Normal 4 10" xfId="481"/>
    <cellStyle name="Normal 4 10 2" xfId="482"/>
    <cellStyle name="Normal 4 10 2 2" xfId="483"/>
    <cellStyle name="Normal 4 10 3" xfId="484"/>
    <cellStyle name="Normal 4 11" xfId="485"/>
    <cellStyle name="Normal 4 11 2" xfId="486"/>
    <cellStyle name="Normal 4 11 2 2" xfId="487"/>
    <cellStyle name="Normal 4 11 3" xfId="488"/>
    <cellStyle name="Normal 4 12" xfId="489"/>
    <cellStyle name="Normal 4 12 2" xfId="490"/>
    <cellStyle name="Normal 4 12 2 2" xfId="491"/>
    <cellStyle name="Normal 4 12 3" xfId="492"/>
    <cellStyle name="Normal 4 13" xfId="493"/>
    <cellStyle name="Normal 4 13 2" xfId="494"/>
    <cellStyle name="Normal 4 13 2 2" xfId="495"/>
    <cellStyle name="Normal 4 13 3" xfId="496"/>
    <cellStyle name="Normal 4 14" xfId="497"/>
    <cellStyle name="Normal 4 14 2" xfId="498"/>
    <cellStyle name="Normal 4 14 2 2" xfId="499"/>
    <cellStyle name="Normal 4 14 3" xfId="500"/>
    <cellStyle name="Normal 4 15" xfId="501"/>
    <cellStyle name="Normal 4 15 2" xfId="502"/>
    <cellStyle name="Normal 4 15 2 2" xfId="503"/>
    <cellStyle name="Normal 4 15 3" xfId="504"/>
    <cellStyle name="Normal 4 16" xfId="505"/>
    <cellStyle name="Normal 4 16 2" xfId="506"/>
    <cellStyle name="Normal 4 16 2 2" xfId="507"/>
    <cellStyle name="Normal 4 16 3" xfId="508"/>
    <cellStyle name="Normal 4 17" xfId="509"/>
    <cellStyle name="Normal 4 17 2" xfId="510"/>
    <cellStyle name="Normal 4 17 2 2" xfId="511"/>
    <cellStyle name="Normal 4 17 3" xfId="512"/>
    <cellStyle name="Normal 4 18" xfId="513"/>
    <cellStyle name="Normal 4 18 2" xfId="514"/>
    <cellStyle name="Normal 4 19" xfId="515"/>
    <cellStyle name="Normal 4 2" xfId="516"/>
    <cellStyle name="Normal 4 2 2" xfId="517"/>
    <cellStyle name="Normal 4 2 2 2" xfId="518"/>
    <cellStyle name="Normal 4 2 2 2 2" xfId="519"/>
    <cellStyle name="Normal 4 2 2 3" xfId="520"/>
    <cellStyle name="Normal 4 2 3" xfId="521"/>
    <cellStyle name="Normal 4 2 3 2" xfId="522"/>
    <cellStyle name="Normal 4 2 4" xfId="523"/>
    <cellStyle name="Normal 4 2_APF AO-analys" xfId="524"/>
    <cellStyle name="Normal 4 20" xfId="525"/>
    <cellStyle name="Normal 4 21" xfId="526"/>
    <cellStyle name="Normal 4 22" xfId="527"/>
    <cellStyle name="Normal 4 23" xfId="528"/>
    <cellStyle name="Normal 4 24" xfId="529"/>
    <cellStyle name="Normal 4 25" xfId="530"/>
    <cellStyle name="Normal 4 26" xfId="531"/>
    <cellStyle name="Normal 4 27" xfId="532"/>
    <cellStyle name="Normal 4 28" xfId="533"/>
    <cellStyle name="Normal 4 29" xfId="534"/>
    <cellStyle name="Normal 4 3" xfId="535"/>
    <cellStyle name="Normal 4 3 2" xfId="536"/>
    <cellStyle name="Normal 4 3 2 2" xfId="537"/>
    <cellStyle name="Normal 4 3 3" xfId="538"/>
    <cellStyle name="Normal 4 30" xfId="539"/>
    <cellStyle name="Normal 4 31" xfId="540"/>
    <cellStyle name="Normal 4 32" xfId="541"/>
    <cellStyle name="Normal 4 4" xfId="542"/>
    <cellStyle name="Normal 4 4 2" xfId="543"/>
    <cellStyle name="Normal 4 4 2 2" xfId="544"/>
    <cellStyle name="Normal 4 4 3" xfId="545"/>
    <cellStyle name="Normal 4 5" xfId="546"/>
    <cellStyle name="Normal 4 5 2" xfId="547"/>
    <cellStyle name="Normal 4 5 2 2" xfId="548"/>
    <cellStyle name="Normal 4 5 3" xfId="549"/>
    <cellStyle name="Normal 4 6" xfId="550"/>
    <cellStyle name="Normal 4 6 2" xfId="551"/>
    <cellStyle name="Normal 4 6 2 2" xfId="552"/>
    <cellStyle name="Normal 4 6 3" xfId="553"/>
    <cellStyle name="Normal 4 7" xfId="554"/>
    <cellStyle name="Normal 4 7 2" xfId="555"/>
    <cellStyle name="Normal 4 7 2 2" xfId="556"/>
    <cellStyle name="Normal 4 7 3" xfId="557"/>
    <cellStyle name="Normal 4 8" xfId="558"/>
    <cellStyle name="Normal 4 8 2" xfId="559"/>
    <cellStyle name="Normal 4 8 2 2" xfId="560"/>
    <cellStyle name="Normal 4 8 3" xfId="561"/>
    <cellStyle name="Normal 4 9" xfId="562"/>
    <cellStyle name="Normal 4 9 2" xfId="563"/>
    <cellStyle name="Normal 4 9 2 2" xfId="564"/>
    <cellStyle name="Normal 4 9 3" xfId="565"/>
    <cellStyle name="Normal 5" xfId="566"/>
    <cellStyle name="Normal 5 2" xfId="1"/>
    <cellStyle name="Normal 6" xfId="567"/>
    <cellStyle name="Normal 6 10" xfId="568"/>
    <cellStyle name="Normal 6 11" xfId="569"/>
    <cellStyle name="Normal 6 12" xfId="570"/>
    <cellStyle name="Normal 6 13" xfId="571"/>
    <cellStyle name="Normal 6 14" xfId="572"/>
    <cellStyle name="Normal 6 15" xfId="573"/>
    <cellStyle name="Normal 6 16" xfId="574"/>
    <cellStyle name="Normal 6 17" xfId="575"/>
    <cellStyle name="Normal 6 18" xfId="576"/>
    <cellStyle name="Normal 6 19" xfId="577"/>
    <cellStyle name="Normal 6 2" xfId="578"/>
    <cellStyle name="Normal 6 20" xfId="579"/>
    <cellStyle name="Normal 6 21" xfId="580"/>
    <cellStyle name="Normal 6 22" xfId="581"/>
    <cellStyle name="Normal 6 23" xfId="582"/>
    <cellStyle name="Normal 6 3" xfId="583"/>
    <cellStyle name="Normal 6 4" xfId="584"/>
    <cellStyle name="Normal 6 5" xfId="585"/>
    <cellStyle name="Normal 6 6" xfId="586"/>
    <cellStyle name="Normal 6 7" xfId="587"/>
    <cellStyle name="Normal 6 8" xfId="588"/>
    <cellStyle name="Normal 6 9" xfId="589"/>
    <cellStyle name="Normal 7" xfId="590"/>
    <cellStyle name="Normal 7 2" xfId="591"/>
    <cellStyle name="Normal 7 2 10" xfId="592"/>
    <cellStyle name="Normal 7 2 11" xfId="593"/>
    <cellStyle name="Normal 7 2 12" xfId="594"/>
    <cellStyle name="Normal 7 2 13" xfId="595"/>
    <cellStyle name="Normal 7 2 14" xfId="596"/>
    <cellStyle name="Normal 7 2 15" xfId="597"/>
    <cellStyle name="Normal 7 2 16" xfId="598"/>
    <cellStyle name="Normal 7 2 17" xfId="599"/>
    <cellStyle name="Normal 7 2 2" xfId="600"/>
    <cellStyle name="Normal 7 2 2 2" xfId="601"/>
    <cellStyle name="Normal 7 2 2 2 2" xfId="602"/>
    <cellStyle name="Normal 7 2 2 3" xfId="603"/>
    <cellStyle name="Normal 7 2 3" xfId="604"/>
    <cellStyle name="Normal 7 2 3 2" xfId="605"/>
    <cellStyle name="Normal 7 2 4" xfId="606"/>
    <cellStyle name="Normal 7 2 5" xfId="607"/>
    <cellStyle name="Normal 7 2 6" xfId="608"/>
    <cellStyle name="Normal 7 2 7" xfId="609"/>
    <cellStyle name="Normal 7 2 8" xfId="610"/>
    <cellStyle name="Normal 7 2 9" xfId="611"/>
    <cellStyle name="Normal 7 3" xfId="612"/>
    <cellStyle name="Normal 7 3 10" xfId="613"/>
    <cellStyle name="Normal 7 3 11" xfId="614"/>
    <cellStyle name="Normal 7 3 12" xfId="615"/>
    <cellStyle name="Normal 7 3 13" xfId="616"/>
    <cellStyle name="Normal 7 3 14" xfId="617"/>
    <cellStyle name="Normal 7 3 15" xfId="618"/>
    <cellStyle name="Normal 7 3 16" xfId="619"/>
    <cellStyle name="Normal 7 3 17" xfId="620"/>
    <cellStyle name="Normal 7 3 2" xfId="621"/>
    <cellStyle name="Normal 7 3 2 2" xfId="622"/>
    <cellStyle name="Normal 7 3 2 2 2" xfId="623"/>
    <cellStyle name="Normal 7 3 2 3" xfId="624"/>
    <cellStyle name="Normal 7 3 3" xfId="625"/>
    <cellStyle name="Normal 7 3 3 2" xfId="626"/>
    <cellStyle name="Normal 7 3 4" xfId="627"/>
    <cellStyle name="Normal 7 3 5" xfId="628"/>
    <cellStyle name="Normal 7 3 6" xfId="629"/>
    <cellStyle name="Normal 7 3 7" xfId="630"/>
    <cellStyle name="Normal 7 3 8" xfId="631"/>
    <cellStyle name="Normal 7 3 9" xfId="632"/>
    <cellStyle name="Normal 7 4" xfId="633"/>
    <cellStyle name="Normal 7 4 10" xfId="634"/>
    <cellStyle name="Normal 7 4 11" xfId="635"/>
    <cellStyle name="Normal 7 4 12" xfId="636"/>
    <cellStyle name="Normal 7 4 13" xfId="637"/>
    <cellStyle name="Normal 7 4 14" xfId="638"/>
    <cellStyle name="Normal 7 4 15" xfId="639"/>
    <cellStyle name="Normal 7 4 16" xfId="640"/>
    <cellStyle name="Normal 7 4 17" xfId="641"/>
    <cellStyle name="Normal 7 4 2" xfId="642"/>
    <cellStyle name="Normal 7 4 2 2" xfId="643"/>
    <cellStyle name="Normal 7 4 2 2 2" xfId="644"/>
    <cellStyle name="Normal 7 4 2 3" xfId="645"/>
    <cellStyle name="Normal 7 4 3" xfId="646"/>
    <cellStyle name="Normal 7 4 3 2" xfId="647"/>
    <cellStyle name="Normal 7 4 4" xfId="648"/>
    <cellStyle name="Normal 7 4 5" xfId="649"/>
    <cellStyle name="Normal 7 4 6" xfId="650"/>
    <cellStyle name="Normal 7 4 7" xfId="651"/>
    <cellStyle name="Normal 7 4 8" xfId="652"/>
    <cellStyle name="Normal 7 4 9" xfId="653"/>
    <cellStyle name="Normal 7 5" xfId="654"/>
    <cellStyle name="Normal 7 5 2" xfId="655"/>
    <cellStyle name="Normal 7 5 3" xfId="656"/>
    <cellStyle name="Normal 7 6" xfId="657"/>
    <cellStyle name="Normal 7 6 2" xfId="658"/>
    <cellStyle name="Normal 7 6 3" xfId="659"/>
    <cellStyle name="Normal 7 7" xfId="660"/>
    <cellStyle name="Normal 7 7 2" xfId="661"/>
    <cellStyle name="Normal 7 7 3" xfId="662"/>
    <cellStyle name="Normal 7 8" xfId="663"/>
    <cellStyle name="Normal 7 8 2" xfId="664"/>
    <cellStyle name="Normal 7 8 3" xfId="665"/>
    <cellStyle name="Normal 7 9" xfId="666"/>
    <cellStyle name="Normal 7 9 2" xfId="667"/>
    <cellStyle name="Normal 7 9 3" xfId="668"/>
    <cellStyle name="Normal 8" xfId="669"/>
    <cellStyle name="Normal 8 10" xfId="670"/>
    <cellStyle name="Normal 8 11" xfId="671"/>
    <cellStyle name="Normal 8 12" xfId="672"/>
    <cellStyle name="Normal 8 13" xfId="673"/>
    <cellStyle name="Normal 8 14" xfId="674"/>
    <cellStyle name="Normal 8 15" xfId="675"/>
    <cellStyle name="Normal 8 16" xfId="676"/>
    <cellStyle name="Normal 8 17" xfId="677"/>
    <cellStyle name="Normal 8 18" xfId="678"/>
    <cellStyle name="Normal 8 19" xfId="679"/>
    <cellStyle name="Normal 8 2" xfId="680"/>
    <cellStyle name="Normal 8 20" xfId="681"/>
    <cellStyle name="Normal 8 21" xfId="682"/>
    <cellStyle name="Normal 8 22" xfId="683"/>
    <cellStyle name="Normal 8 23" xfId="684"/>
    <cellStyle name="Normal 8 24" xfId="685"/>
    <cellStyle name="Normal 8 25" xfId="686"/>
    <cellStyle name="Normal 8 3" xfId="687"/>
    <cellStyle name="Normal 8 4" xfId="688"/>
    <cellStyle name="Normal 8 5" xfId="689"/>
    <cellStyle name="Normal 8 6" xfId="690"/>
    <cellStyle name="Normal 8 7" xfId="691"/>
    <cellStyle name="Normal 8 8" xfId="692"/>
    <cellStyle name="Normal 8 9" xfId="693"/>
    <cellStyle name="Normal 9" xfId="694"/>
    <cellStyle name="Normal 9 2" xfId="695"/>
    <cellStyle name="Normal 9 2 10" xfId="696"/>
    <cellStyle name="Normal 9 2 11" xfId="697"/>
    <cellStyle name="Normal 9 2 12" xfId="698"/>
    <cellStyle name="Normal 9 2 13" xfId="699"/>
    <cellStyle name="Normal 9 2 14" xfId="700"/>
    <cellStyle name="Normal 9 2 15" xfId="701"/>
    <cellStyle name="Normal 9 2 16" xfId="702"/>
    <cellStyle name="Normal 9 2 17" xfId="703"/>
    <cellStyle name="Normal 9 2 2" xfId="704"/>
    <cellStyle name="Normal 9 2 2 2" xfId="705"/>
    <cellStyle name="Normal 9 2 2 2 2" xfId="706"/>
    <cellStyle name="Normal 9 2 2 3" xfId="707"/>
    <cellStyle name="Normal 9 2 3" xfId="708"/>
    <cellStyle name="Normal 9 2 3 2" xfId="709"/>
    <cellStyle name="Normal 9 2 4" xfId="710"/>
    <cellStyle name="Normal 9 2 5" xfId="711"/>
    <cellStyle name="Normal 9 2 6" xfId="712"/>
    <cellStyle name="Normal 9 2 7" xfId="713"/>
    <cellStyle name="Normal 9 2 8" xfId="714"/>
    <cellStyle name="Normal 9 2 9" xfId="715"/>
    <cellStyle name="Normal 9 3" xfId="716"/>
    <cellStyle name="Normal 9 3 10" xfId="717"/>
    <cellStyle name="Normal 9 3 11" xfId="718"/>
    <cellStyle name="Normal 9 3 12" xfId="719"/>
    <cellStyle name="Normal 9 3 13" xfId="720"/>
    <cellStyle name="Normal 9 3 14" xfId="721"/>
    <cellStyle name="Normal 9 3 2" xfId="722"/>
    <cellStyle name="Normal 9 3 3" xfId="723"/>
    <cellStyle name="Normal 9 3 4" xfId="724"/>
    <cellStyle name="Normal 9 3 5" xfId="725"/>
    <cellStyle name="Normal 9 3 6" xfId="726"/>
    <cellStyle name="Normal 9 3 7" xfId="727"/>
    <cellStyle name="Normal 9 3 8" xfId="728"/>
    <cellStyle name="Normal 9 3 9" xfId="729"/>
    <cellStyle name="Note" xfId="791"/>
    <cellStyle name="Output" xfId="792"/>
    <cellStyle name="Procent" xfId="796" builtinId="5"/>
    <cellStyle name="Procent ,0" xfId="730"/>
    <cellStyle name="Procent 2" xfId="731"/>
    <cellStyle name="Procent 2 2" xfId="732"/>
    <cellStyle name="Procent 2 2 2" xfId="733"/>
    <cellStyle name="Procent 2 3" xfId="734"/>
    <cellStyle name="Procent 2 4" xfId="755"/>
    <cellStyle name="Rubrik 1 2" xfId="735"/>
    <cellStyle name="Rubrik 1 3" xfId="736"/>
    <cellStyle name="Rubrik 2 2" xfId="737"/>
    <cellStyle name="Rubrik 2 3" xfId="738"/>
    <cellStyle name="Rubrik 3 2" xfId="739"/>
    <cellStyle name="Rubrik 3 3" xfId="740"/>
    <cellStyle name="Rubrik 4 2" xfId="741"/>
    <cellStyle name="Rubrik 4 3" xfId="742"/>
    <cellStyle name="Rubrik 5" xfId="743"/>
    <cellStyle name="Rubrik 6" xfId="744"/>
    <cellStyle name="Summa 2" xfId="745"/>
    <cellStyle name="Summa 3" xfId="746"/>
    <cellStyle name="Title" xfId="793"/>
    <cellStyle name="Total" xfId="794"/>
    <cellStyle name="Tusental (0)_310 0006" xfId="747"/>
    <cellStyle name="Tusental 2" xfId="748"/>
    <cellStyle name="Tusental 2 2" xfId="749"/>
    <cellStyle name="Utdata 2" xfId="750"/>
    <cellStyle name="Utdata 3" xfId="751"/>
    <cellStyle name="Valuta (0)_310 0006" xfId="752"/>
    <cellStyle name="Warning Text" xfId="795"/>
    <cellStyle name="Varningstext 2" xfId="753"/>
    <cellStyle name="Varningstext 3" xfId="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hk-file\larma\mina%20dokument\AOB\Aff&#228;rsplan%202005\Ekonomi%20041104\Portf&#246;ljer-%20ny%20admin%20sko%20041108%20-%20uppdaterad%200411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hk-file\larma\mina%20dokument\AOB\Aff&#228;rsplan%202005\Ekonomi%20041104\APF%20tot%20jmf%20best%200411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si\AppData\Roaming\OpenText\DM\Temp\AP_DOCSDM-%23548851-v1-Fastighetsskattefilen_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utils\Ekorapp\Regioner_och_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xlutils\NYCKRAPP\va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xlutils\NYCKRAPP\vast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xlutils\NYCKRAPP\vast9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 per portfölj "/>
      <sheetName val="P3 per portfölj Mvärd 0312"/>
      <sheetName val="Mål Regioner"/>
      <sheetName val="Diff Ansats Mål"/>
      <sheetName val="Mål per portfölj - 041122"/>
      <sheetName val="Ansatser efter Fsg"/>
      <sheetName val="Portföljer försäljningar"/>
      <sheetName val="Portföljer Original "/>
      <sheetName val="Portföljer mot P2"/>
      <sheetName val="Pivot"/>
      <sheetName val="Blad1"/>
      <sheetName val="Ytor"/>
      <sheetName val="Diffar mellan y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KRKVM"/>
      <sheetName val="REPORT"/>
      <sheetName val="KRKVM"/>
      <sheetName val="BILAGA"/>
      <sheetName val="Blad1"/>
    </sheetNames>
    <sheetDataSet>
      <sheetData sheetId="0">
        <row r="1">
          <cell r="A1">
            <v>1</v>
          </cell>
          <cell r="B1" t="str">
            <v>3005</v>
          </cell>
          <cell r="C1" t="str">
            <v xml:space="preserve">Koncerninterna hyresintäkter                      </v>
          </cell>
          <cell r="D1">
            <v>51861</v>
          </cell>
          <cell r="F1">
            <v>48367</v>
          </cell>
          <cell r="I1">
            <v>31011</v>
          </cell>
          <cell r="J1">
            <v>-31011</v>
          </cell>
          <cell r="K1">
            <v>31011</v>
          </cell>
          <cell r="O1">
            <v>0</v>
          </cell>
        </row>
        <row r="2">
          <cell r="A2">
            <v>1</v>
          </cell>
          <cell r="B2" t="str">
            <v>3010</v>
          </cell>
          <cell r="C2" t="str">
            <v xml:space="preserve">Hyresintäkter bostäder                            </v>
          </cell>
          <cell r="D2">
            <v>633407</v>
          </cell>
          <cell r="F2">
            <v>589149</v>
          </cell>
          <cell r="I2">
            <v>623216</v>
          </cell>
          <cell r="J2">
            <v>-623216</v>
          </cell>
          <cell r="K2">
            <v>623216</v>
          </cell>
          <cell r="O2">
            <v>0</v>
          </cell>
        </row>
        <row r="3">
          <cell r="A3">
            <v>1</v>
          </cell>
          <cell r="B3" t="str">
            <v>3020</v>
          </cell>
          <cell r="C3" t="str">
            <v xml:space="preserve">Hyresintäkter lokaler                             </v>
          </cell>
          <cell r="D3">
            <v>2293264</v>
          </cell>
          <cell r="F3">
            <v>2358786</v>
          </cell>
          <cell r="H3">
            <v>3842</v>
          </cell>
          <cell r="I3">
            <v>2376433</v>
          </cell>
          <cell r="J3">
            <v>-2376433</v>
          </cell>
          <cell r="K3">
            <v>2376433</v>
          </cell>
          <cell r="O3">
            <v>0</v>
          </cell>
        </row>
        <row r="4">
          <cell r="A4">
            <v>1</v>
          </cell>
          <cell r="B4" t="str">
            <v>3025</v>
          </cell>
          <cell r="C4" t="str">
            <v xml:space="preserve">Hyresintäkter Galleria                            </v>
          </cell>
          <cell r="D4">
            <v>13087</v>
          </cell>
          <cell r="F4">
            <v>10537</v>
          </cell>
          <cell r="I4">
            <v>10679</v>
          </cell>
          <cell r="J4">
            <v>-10679</v>
          </cell>
          <cell r="K4">
            <v>10679</v>
          </cell>
          <cell r="O4">
            <v>0</v>
          </cell>
        </row>
        <row r="5">
          <cell r="A5">
            <v>1</v>
          </cell>
          <cell r="B5" t="str">
            <v>3029</v>
          </cell>
          <cell r="C5" t="str">
            <v>Hyrestillägg Galleria</v>
          </cell>
          <cell r="F5">
            <v>1522</v>
          </cell>
          <cell r="J5">
            <v>0</v>
          </cell>
          <cell r="K5">
            <v>1922</v>
          </cell>
          <cell r="O5">
            <v>0</v>
          </cell>
        </row>
        <row r="6">
          <cell r="A6">
            <v>1</v>
          </cell>
          <cell r="B6" t="str">
            <v>3030</v>
          </cell>
          <cell r="C6" t="str">
            <v>Hyrestillägg marknadsföringsbidrag Galleria</v>
          </cell>
          <cell r="F6">
            <v>1550</v>
          </cell>
          <cell r="J6">
            <v>0</v>
          </cell>
          <cell r="K6">
            <v>1586</v>
          </cell>
          <cell r="O6">
            <v>0</v>
          </cell>
        </row>
        <row r="7">
          <cell r="A7">
            <v>1</v>
          </cell>
          <cell r="B7" t="str">
            <v>3031</v>
          </cell>
          <cell r="C7" t="str">
            <v xml:space="preserve">Hyrestillägg värme/kyla                           </v>
          </cell>
          <cell r="D7">
            <v>49433</v>
          </cell>
          <cell r="F7">
            <v>50654</v>
          </cell>
          <cell r="I7">
            <v>53065</v>
          </cell>
          <cell r="J7">
            <v>-53065</v>
          </cell>
          <cell r="K7">
            <v>53065</v>
          </cell>
          <cell r="O7">
            <v>0</v>
          </cell>
        </row>
        <row r="8">
          <cell r="A8">
            <v>1</v>
          </cell>
          <cell r="B8" t="str">
            <v>3032</v>
          </cell>
          <cell r="C8" t="str">
            <v xml:space="preserve">Hyrestillägg fastighetsskatt                </v>
          </cell>
          <cell r="D8">
            <v>154539</v>
          </cell>
          <cell r="F8">
            <v>137204</v>
          </cell>
          <cell r="I8">
            <v>132984</v>
          </cell>
          <cell r="J8">
            <v>-132984</v>
          </cell>
          <cell r="K8">
            <v>132984</v>
          </cell>
          <cell r="O8">
            <v>0</v>
          </cell>
        </row>
        <row r="9">
          <cell r="A9">
            <v>1</v>
          </cell>
          <cell r="B9" t="str">
            <v>3033</v>
          </cell>
          <cell r="C9" t="str">
            <v xml:space="preserve">Hyrestillägg VA                                   </v>
          </cell>
          <cell r="D9">
            <v>2167</v>
          </cell>
          <cell r="F9">
            <v>1747</v>
          </cell>
          <cell r="I9">
            <v>2082</v>
          </cell>
          <cell r="J9">
            <v>-2082</v>
          </cell>
          <cell r="K9">
            <v>2082</v>
          </cell>
          <cell r="O9">
            <v>0</v>
          </cell>
        </row>
        <row r="10">
          <cell r="A10">
            <v>1</v>
          </cell>
          <cell r="B10" t="str">
            <v>3034</v>
          </cell>
          <cell r="C10" t="str">
            <v xml:space="preserve">Hyrestillägg EL                                   </v>
          </cell>
          <cell r="D10">
            <v>34067</v>
          </cell>
          <cell r="F10">
            <v>38157</v>
          </cell>
          <cell r="H10">
            <v>1</v>
          </cell>
          <cell r="I10">
            <v>37245</v>
          </cell>
          <cell r="J10">
            <v>-37245</v>
          </cell>
          <cell r="K10">
            <v>37245</v>
          </cell>
          <cell r="O10">
            <v>0</v>
          </cell>
        </row>
        <row r="11">
          <cell r="A11">
            <v>1</v>
          </cell>
          <cell r="B11" t="str">
            <v>3035</v>
          </cell>
          <cell r="C11" t="str">
            <v xml:space="preserve">Hyrestillägg Övrigt                               </v>
          </cell>
          <cell r="D11">
            <v>28537</v>
          </cell>
          <cell r="F11">
            <v>23418</v>
          </cell>
          <cell r="I11">
            <v>24270</v>
          </cell>
          <cell r="J11">
            <v>-24270</v>
          </cell>
          <cell r="K11">
            <v>24270</v>
          </cell>
          <cell r="O11">
            <v>0</v>
          </cell>
        </row>
        <row r="12">
          <cell r="A12">
            <v>1</v>
          </cell>
          <cell r="B12" t="str">
            <v>3036</v>
          </cell>
          <cell r="C12" t="str">
            <v xml:space="preserve">Hyrestillägg avgäld                               </v>
          </cell>
          <cell r="D12">
            <v>3831</v>
          </cell>
          <cell r="F12">
            <v>2990</v>
          </cell>
          <cell r="I12">
            <v>2990</v>
          </cell>
          <cell r="J12">
            <v>-2990</v>
          </cell>
          <cell r="K12">
            <v>2990</v>
          </cell>
          <cell r="O12">
            <v>0</v>
          </cell>
        </row>
        <row r="13">
          <cell r="A13">
            <v>1</v>
          </cell>
          <cell r="B13" t="str">
            <v>3037</v>
          </cell>
          <cell r="C13" t="str">
            <v xml:space="preserve">Hyrestillägg övrigt, bostäder                     </v>
          </cell>
          <cell r="D13">
            <v>5</v>
          </cell>
          <cell r="J13">
            <v>0</v>
          </cell>
          <cell r="O13">
            <v>0</v>
          </cell>
        </row>
        <row r="14">
          <cell r="A14">
            <v>1</v>
          </cell>
          <cell r="B14" t="str">
            <v>3038</v>
          </cell>
          <cell r="C14" t="str">
            <v>Hyrestillägg servicetjänster hyresgäster</v>
          </cell>
          <cell r="F14">
            <v>1117</v>
          </cell>
          <cell r="I14">
            <v>1069</v>
          </cell>
          <cell r="J14">
            <v>-1069</v>
          </cell>
          <cell r="K14">
            <v>1069</v>
          </cell>
          <cell r="O14">
            <v>0</v>
          </cell>
        </row>
        <row r="15">
          <cell r="A15">
            <v>1</v>
          </cell>
          <cell r="B15" t="str">
            <v>3039</v>
          </cell>
          <cell r="C15" t="str">
            <v>Hyrestillägg sophantering</v>
          </cell>
          <cell r="D15">
            <v>67</v>
          </cell>
          <cell r="F15">
            <v>3874</v>
          </cell>
          <cell r="I15">
            <v>3469</v>
          </cell>
          <cell r="J15">
            <v>-3469</v>
          </cell>
          <cell r="K15">
            <v>3469</v>
          </cell>
          <cell r="O15">
            <v>0</v>
          </cell>
        </row>
        <row r="16">
          <cell r="A16">
            <v>1</v>
          </cell>
          <cell r="B16" t="str">
            <v>3040</v>
          </cell>
          <cell r="C16" t="str">
            <v xml:space="preserve">Hyresintäkter garage                              </v>
          </cell>
          <cell r="D16">
            <v>61740</v>
          </cell>
          <cell r="F16">
            <v>61578</v>
          </cell>
          <cell r="I16">
            <v>67106</v>
          </cell>
          <cell r="J16">
            <v>-67106</v>
          </cell>
          <cell r="K16">
            <v>67106</v>
          </cell>
          <cell r="O16">
            <v>0</v>
          </cell>
        </row>
        <row r="17">
          <cell r="A17">
            <v>1</v>
          </cell>
          <cell r="B17" t="str">
            <v>3050</v>
          </cell>
          <cell r="C17" t="str">
            <v xml:space="preserve">Hyresintäkter parkering                           </v>
          </cell>
          <cell r="D17">
            <v>27400</v>
          </cell>
          <cell r="F17">
            <v>21875</v>
          </cell>
          <cell r="I17">
            <v>24630</v>
          </cell>
          <cell r="J17">
            <v>-24630</v>
          </cell>
          <cell r="K17">
            <v>24630</v>
          </cell>
          <cell r="O17">
            <v>0</v>
          </cell>
        </row>
        <row r="18">
          <cell r="A18">
            <v>1</v>
          </cell>
          <cell r="B18" t="str">
            <v>3060</v>
          </cell>
          <cell r="C18" t="str">
            <v xml:space="preserve">Övriga hyresintäkter                              </v>
          </cell>
          <cell r="D18">
            <v>26717</v>
          </cell>
          <cell r="F18">
            <v>105755</v>
          </cell>
          <cell r="I18">
            <v>6916</v>
          </cell>
          <cell r="J18">
            <v>-6916</v>
          </cell>
          <cell r="K18">
            <v>6916</v>
          </cell>
          <cell r="O18">
            <v>0</v>
          </cell>
        </row>
        <row r="19">
          <cell r="A19">
            <v>1</v>
          </cell>
          <cell r="B19" t="str">
            <v>3070</v>
          </cell>
          <cell r="C19" t="str">
            <v xml:space="preserve">Hyresrabatter                                     </v>
          </cell>
          <cell r="D19">
            <v>-45629</v>
          </cell>
          <cell r="F19">
            <v>-51693</v>
          </cell>
          <cell r="I19">
            <v>-51201</v>
          </cell>
          <cell r="J19">
            <v>51201</v>
          </cell>
          <cell r="K19">
            <v>-51201</v>
          </cell>
          <cell r="O19">
            <v>0</v>
          </cell>
        </row>
        <row r="20">
          <cell r="A20">
            <v>1</v>
          </cell>
          <cell r="B20" t="str">
            <v>3900</v>
          </cell>
          <cell r="C20" t="str">
            <v>Övriga förvaltningsintäkter</v>
          </cell>
          <cell r="D20">
            <v>10870</v>
          </cell>
          <cell r="F20">
            <v>4094</v>
          </cell>
          <cell r="I20">
            <v>32</v>
          </cell>
          <cell r="J20">
            <v>-32</v>
          </cell>
          <cell r="K20">
            <v>32</v>
          </cell>
          <cell r="O20">
            <v>0</v>
          </cell>
        </row>
        <row r="21">
          <cell r="A21">
            <v>1</v>
          </cell>
          <cell r="B21" t="str">
            <v>3910</v>
          </cell>
          <cell r="C21" t="str">
            <v>Vidarefakturering övriga tjänster</v>
          </cell>
          <cell r="F21">
            <v>5634</v>
          </cell>
          <cell r="I21">
            <v>844</v>
          </cell>
          <cell r="J21">
            <v>-844</v>
          </cell>
          <cell r="K21">
            <v>844</v>
          </cell>
          <cell r="O21">
            <v>0</v>
          </cell>
        </row>
        <row r="22">
          <cell r="A22">
            <v>1</v>
          </cell>
          <cell r="B22" t="str">
            <v>3911</v>
          </cell>
          <cell r="C22" t="str">
            <v>Vidarefakturering eget arbete</v>
          </cell>
          <cell r="F22">
            <v>166</v>
          </cell>
          <cell r="I22">
            <v>38</v>
          </cell>
          <cell r="J22">
            <v>-38</v>
          </cell>
          <cell r="K22">
            <v>38</v>
          </cell>
          <cell r="O22">
            <v>0</v>
          </cell>
        </row>
        <row r="23">
          <cell r="A23">
            <v>1</v>
          </cell>
          <cell r="B23" t="str">
            <v>3912</v>
          </cell>
          <cell r="C23" t="str">
            <v>Fakturering eget arbete momspliktigt(Vitec)</v>
          </cell>
          <cell r="J23">
            <v>0</v>
          </cell>
          <cell r="O23">
            <v>0</v>
          </cell>
        </row>
        <row r="24">
          <cell r="A24">
            <v>1</v>
          </cell>
          <cell r="B24" t="str">
            <v>3913</v>
          </cell>
          <cell r="C24" t="str">
            <v>Fakturering eget arbete momspliktigt(Agresso)</v>
          </cell>
          <cell r="J24">
            <v>0</v>
          </cell>
          <cell r="O24">
            <v>0</v>
          </cell>
        </row>
        <row r="25">
          <cell r="A25">
            <v>1</v>
          </cell>
          <cell r="B25" t="str">
            <v>3920</v>
          </cell>
          <cell r="C25" t="str">
            <v>Vidarefakturering skadeersättning</v>
          </cell>
          <cell r="F25">
            <v>425</v>
          </cell>
          <cell r="J25">
            <v>0</v>
          </cell>
          <cell r="O25">
            <v>0</v>
          </cell>
        </row>
        <row r="26">
          <cell r="A26">
            <v>1</v>
          </cell>
          <cell r="B26" t="str">
            <v>3921</v>
          </cell>
          <cell r="C26" t="str">
            <v>Fakturering skadeersättning ej moms(Agresso)</v>
          </cell>
          <cell r="F26">
            <v>0</v>
          </cell>
          <cell r="J26">
            <v>0</v>
          </cell>
          <cell r="O26">
            <v>0</v>
          </cell>
        </row>
        <row r="27">
          <cell r="A27">
            <v>1</v>
          </cell>
          <cell r="B27" t="str">
            <v>3922</v>
          </cell>
          <cell r="C27" t="str">
            <v>Fakturering eget arb/skadeers ej moms(Vitec)</v>
          </cell>
          <cell r="J27">
            <v>0</v>
          </cell>
          <cell r="O27">
            <v>0</v>
          </cell>
        </row>
        <row r="28">
          <cell r="A28">
            <v>1</v>
          </cell>
          <cell r="B28" t="str">
            <v>3923</v>
          </cell>
          <cell r="C28" t="str">
            <v>Fakturering eget arb/skadeers ej moms(Agresso)</v>
          </cell>
          <cell r="J28">
            <v>0</v>
          </cell>
          <cell r="O28">
            <v>0</v>
          </cell>
        </row>
        <row r="29">
          <cell r="A29">
            <v>1</v>
          </cell>
          <cell r="B29" t="str">
            <v>3990</v>
          </cell>
          <cell r="C29" t="str">
            <v>Övriga rörelsegrenar</v>
          </cell>
          <cell r="D29">
            <v>18</v>
          </cell>
          <cell r="F29">
            <v>1</v>
          </cell>
          <cell r="J29">
            <v>0</v>
          </cell>
          <cell r="O29">
            <v>0</v>
          </cell>
        </row>
        <row r="30">
          <cell r="A30">
            <v>2</v>
          </cell>
          <cell r="B30" t="str">
            <v>3080</v>
          </cell>
          <cell r="C30" t="str">
            <v xml:space="preserve">Evakuering bostäder (rabatt)                      </v>
          </cell>
          <cell r="D30">
            <v>-2</v>
          </cell>
          <cell r="J30">
            <v>0</v>
          </cell>
          <cell r="O30">
            <v>0</v>
          </cell>
        </row>
        <row r="31">
          <cell r="A31">
            <v>2</v>
          </cell>
          <cell r="B31" t="str">
            <v>3210</v>
          </cell>
          <cell r="C31" t="str">
            <v xml:space="preserve">Outhyrt bostäder                                  </v>
          </cell>
          <cell r="D31">
            <v>-2157</v>
          </cell>
          <cell r="F31">
            <v>-1350</v>
          </cell>
          <cell r="I31">
            <v>-1001</v>
          </cell>
          <cell r="J31">
            <v>1001</v>
          </cell>
          <cell r="K31">
            <v>-1001</v>
          </cell>
          <cell r="O31">
            <v>0</v>
          </cell>
        </row>
        <row r="32">
          <cell r="A32">
            <v>2</v>
          </cell>
          <cell r="B32" t="str">
            <v>3220</v>
          </cell>
          <cell r="C32" t="str">
            <v xml:space="preserve">Outhyrt lokaler                                   </v>
          </cell>
          <cell r="D32">
            <v>-203989</v>
          </cell>
          <cell r="F32">
            <v>-242429</v>
          </cell>
          <cell r="I32">
            <v>-291647</v>
          </cell>
          <cell r="J32">
            <v>291647</v>
          </cell>
          <cell r="K32">
            <v>-291647</v>
          </cell>
          <cell r="O32">
            <v>0</v>
          </cell>
        </row>
        <row r="33">
          <cell r="A33">
            <v>2</v>
          </cell>
          <cell r="B33" t="str">
            <v>3240</v>
          </cell>
          <cell r="C33" t="str">
            <v xml:space="preserve">Outhyrt garage                                    </v>
          </cell>
          <cell r="D33">
            <v>-6157</v>
          </cell>
          <cell r="F33">
            <v>-6034</v>
          </cell>
          <cell r="I33">
            <v>-13048</v>
          </cell>
          <cell r="J33">
            <v>13048</v>
          </cell>
          <cell r="K33">
            <v>-13048</v>
          </cell>
          <cell r="O33">
            <v>0</v>
          </cell>
        </row>
        <row r="34">
          <cell r="A34">
            <v>2</v>
          </cell>
          <cell r="B34" t="str">
            <v>3250</v>
          </cell>
          <cell r="C34" t="str">
            <v xml:space="preserve">Outhyrt parkering                                 </v>
          </cell>
          <cell r="D34">
            <v>-1483</v>
          </cell>
          <cell r="F34">
            <v>-1692</v>
          </cell>
          <cell r="I34">
            <v>-2842</v>
          </cell>
          <cell r="J34">
            <v>2842</v>
          </cell>
          <cell r="K34">
            <v>-2842</v>
          </cell>
          <cell r="O34">
            <v>0</v>
          </cell>
        </row>
        <row r="35">
          <cell r="A35">
            <v>3</v>
          </cell>
          <cell r="B35" t="str">
            <v>3090</v>
          </cell>
          <cell r="C35" t="str">
            <v xml:space="preserve">Förvaltningsuppdrag koncernföretag                </v>
          </cell>
          <cell r="F35">
            <v>256</v>
          </cell>
          <cell r="J35">
            <v>0</v>
          </cell>
          <cell r="O35">
            <v>0</v>
          </cell>
        </row>
        <row r="36">
          <cell r="A36">
            <v>3</v>
          </cell>
          <cell r="B36" t="str">
            <v>3395</v>
          </cell>
          <cell r="C36" t="str">
            <v>Befarade hyresförluster</v>
          </cell>
          <cell r="J36">
            <v>0</v>
          </cell>
          <cell r="O36">
            <v>0</v>
          </cell>
        </row>
        <row r="37">
          <cell r="A37">
            <v>3</v>
          </cell>
          <cell r="B37" t="str">
            <v>3399</v>
          </cell>
          <cell r="C37" t="str">
            <v>Konstaterade hyresförluster</v>
          </cell>
          <cell r="J37">
            <v>0</v>
          </cell>
          <cell r="O37">
            <v>0</v>
          </cell>
        </row>
        <row r="38">
          <cell r="A38">
            <v>3</v>
          </cell>
          <cell r="B38" t="str">
            <v>3595</v>
          </cell>
          <cell r="C38" t="str">
            <v>Befarade kundförluster övriga förvaltningsintäkter</v>
          </cell>
          <cell r="F38">
            <v>0</v>
          </cell>
          <cell r="J38">
            <v>0</v>
          </cell>
          <cell r="O38">
            <v>0</v>
          </cell>
        </row>
        <row r="39">
          <cell r="A39">
            <v>3</v>
          </cell>
          <cell r="B39" t="str">
            <v>3599</v>
          </cell>
          <cell r="C39" t="str">
            <v>Konstaterade kundförluster</v>
          </cell>
          <cell r="F39">
            <v>0</v>
          </cell>
          <cell r="J39">
            <v>0</v>
          </cell>
          <cell r="O39">
            <v>0</v>
          </cell>
        </row>
        <row r="40">
          <cell r="A40">
            <v>3</v>
          </cell>
          <cell r="B40" t="str">
            <v>3740</v>
          </cell>
          <cell r="C40" t="str">
            <v xml:space="preserve">Öresutjämning                                     </v>
          </cell>
          <cell r="D40">
            <v>6</v>
          </cell>
          <cell r="F40">
            <v>4</v>
          </cell>
          <cell r="J40">
            <v>0</v>
          </cell>
          <cell r="O40">
            <v>0</v>
          </cell>
        </row>
        <row r="41">
          <cell r="A41">
            <v>3</v>
          </cell>
          <cell r="B41" t="str">
            <v>3950</v>
          </cell>
          <cell r="C41" t="str">
            <v>Återvunna tidigare avskrivna  kund- &amp; hyresfordrin</v>
          </cell>
          <cell r="D41">
            <v>181</v>
          </cell>
          <cell r="F41">
            <v>1911</v>
          </cell>
          <cell r="J41">
            <v>0</v>
          </cell>
          <cell r="O41">
            <v>0</v>
          </cell>
        </row>
        <row r="42">
          <cell r="A42">
            <v>3</v>
          </cell>
          <cell r="B42" t="str">
            <v>3951</v>
          </cell>
          <cell r="C42" t="str">
            <v>Återvunna tidigare avskrivna kund-och hyresfordrin</v>
          </cell>
          <cell r="J42">
            <v>0</v>
          </cell>
          <cell r="O42">
            <v>0</v>
          </cell>
        </row>
        <row r="43">
          <cell r="A43">
            <v>3</v>
          </cell>
          <cell r="B43" t="str">
            <v>4570</v>
          </cell>
          <cell r="C43" t="str">
            <v xml:space="preserve">Befarade kund- och hyresförluster                 </v>
          </cell>
          <cell r="D43">
            <v>1905</v>
          </cell>
          <cell r="F43">
            <v>-2667</v>
          </cell>
          <cell r="I43">
            <v>-7163</v>
          </cell>
          <cell r="J43">
            <v>7163</v>
          </cell>
          <cell r="K43">
            <v>-7163</v>
          </cell>
          <cell r="O43">
            <v>0</v>
          </cell>
        </row>
        <row r="44">
          <cell r="A44">
            <v>3</v>
          </cell>
          <cell r="B44" t="str">
            <v>4571</v>
          </cell>
          <cell r="C44" t="str">
            <v xml:space="preserve">Konstaterade kund- och hyresförluster             </v>
          </cell>
          <cell r="D44">
            <v>-7677</v>
          </cell>
          <cell r="F44">
            <v>-4672</v>
          </cell>
          <cell r="I44">
            <v>-80</v>
          </cell>
          <cell r="J44">
            <v>80</v>
          </cell>
          <cell r="K44">
            <v>-80</v>
          </cell>
          <cell r="O44">
            <v>0</v>
          </cell>
        </row>
        <row r="45">
          <cell r="A45">
            <v>3</v>
          </cell>
          <cell r="B45" t="str">
            <v>8313</v>
          </cell>
          <cell r="C45" t="str">
            <v>Ränteintäkter från hyres- och kundfordringar</v>
          </cell>
          <cell r="D45">
            <v>2549</v>
          </cell>
          <cell r="F45">
            <v>1956</v>
          </cell>
          <cell r="J45">
            <v>0</v>
          </cell>
          <cell r="O45">
            <v>0</v>
          </cell>
        </row>
        <row r="46">
          <cell r="A46">
            <v>4</v>
          </cell>
          <cell r="B46" t="str">
            <v>4501</v>
          </cell>
          <cell r="C46" t="str">
            <v xml:space="preserve">Fastighetsskötsel                                 </v>
          </cell>
          <cell r="D46">
            <v>-66934</v>
          </cell>
          <cell r="F46">
            <v>-44869</v>
          </cell>
          <cell r="I46">
            <v>-60945</v>
          </cell>
          <cell r="J46">
            <v>60945</v>
          </cell>
          <cell r="K46">
            <v>-60945</v>
          </cell>
          <cell r="O46">
            <v>0</v>
          </cell>
          <cell r="P46">
            <v>-62163.898837566376</v>
          </cell>
          <cell r="Q46">
            <v>-63407.175628635428</v>
          </cell>
          <cell r="R46">
            <v>-64675.317931812242</v>
          </cell>
          <cell r="S46">
            <v>-65968.823056864698</v>
          </cell>
          <cell r="T46">
            <v>-67288.198259746554</v>
          </cell>
          <cell r="U46">
            <v>-68633.960941520956</v>
          </cell>
          <cell r="V46">
            <v>-70006.638851262454</v>
          </cell>
          <cell r="W46">
            <v>0</v>
          </cell>
          <cell r="X46">
            <v>0</v>
          </cell>
          <cell r="Y46">
            <v>0</v>
          </cell>
          <cell r="Z46">
            <v>1.0199999809265137</v>
          </cell>
          <cell r="AA46">
            <v>1.0199999809265137</v>
          </cell>
          <cell r="AB46">
            <v>1.0199999809265137</v>
          </cell>
          <cell r="AC46">
            <v>1.0199999809265137</v>
          </cell>
          <cell r="AD46">
            <v>1.0199999809265137</v>
          </cell>
          <cell r="AE46">
            <v>1.0199999809265137</v>
          </cell>
          <cell r="AF46">
            <v>1.0199999809265137</v>
          </cell>
        </row>
        <row r="47">
          <cell r="A47">
            <v>4</v>
          </cell>
          <cell r="B47" t="str">
            <v>4502</v>
          </cell>
          <cell r="C47" t="str">
            <v xml:space="preserve">Serviceavtal                                      </v>
          </cell>
          <cell r="D47">
            <v>-18332</v>
          </cell>
          <cell r="F47">
            <v>-15554</v>
          </cell>
          <cell r="H47">
            <v>-251</v>
          </cell>
          <cell r="I47">
            <v>-19937</v>
          </cell>
          <cell r="J47">
            <v>19937</v>
          </cell>
          <cell r="K47">
            <v>-19937</v>
          </cell>
          <cell r="O47">
            <v>0</v>
          </cell>
          <cell r="P47">
            <v>-20335.739619731903</v>
          </cell>
          <cell r="Q47">
            <v>-20742.454024253089</v>
          </cell>
          <cell r="R47">
            <v>-21157.302709107236</v>
          </cell>
          <cell r="S47">
            <v>-21580.448359745857</v>
          </cell>
          <cell r="T47">
            <v>-22012.056915326386</v>
          </cell>
          <cell r="U47">
            <v>-22452.297633786246</v>
          </cell>
          <cell r="V47">
            <v>-22901.34315821838</v>
          </cell>
          <cell r="W47">
            <v>0</v>
          </cell>
          <cell r="X47">
            <v>0</v>
          </cell>
          <cell r="Y47">
            <v>0</v>
          </cell>
          <cell r="Z47">
            <v>1.0199999809265137</v>
          </cell>
          <cell r="AA47">
            <v>1.0199999809265137</v>
          </cell>
          <cell r="AB47">
            <v>1.0199999809265137</v>
          </cell>
          <cell r="AC47">
            <v>1.0199999809265137</v>
          </cell>
          <cell r="AD47">
            <v>1.0199999809265137</v>
          </cell>
          <cell r="AE47">
            <v>1.0199999809265137</v>
          </cell>
          <cell r="AF47">
            <v>1.0199999809265137</v>
          </cell>
        </row>
        <row r="48">
          <cell r="A48">
            <v>4</v>
          </cell>
          <cell r="B48" t="str">
            <v>4503</v>
          </cell>
          <cell r="C48" t="str">
            <v xml:space="preserve">Städning                                          </v>
          </cell>
          <cell r="D48">
            <v>-21933</v>
          </cell>
          <cell r="F48">
            <v>-16453</v>
          </cell>
          <cell r="I48">
            <v>-21370</v>
          </cell>
          <cell r="J48">
            <v>21370</v>
          </cell>
          <cell r="K48">
            <v>-21370</v>
          </cell>
          <cell r="O48">
            <v>0</v>
          </cell>
          <cell r="P48">
            <v>-21797.399592399597</v>
          </cell>
          <cell r="Q48">
            <v>-22233.347168495187</v>
          </cell>
          <cell r="R48">
            <v>-22678.013687797647</v>
          </cell>
          <cell r="S48">
            <v>-23131.573529004818</v>
          </cell>
          <cell r="T48">
            <v>-23594.204558385161</v>
          </cell>
          <cell r="U48">
            <v>-24066.088199529127</v>
          </cell>
          <cell r="V48">
            <v>-24547.409504495507</v>
          </cell>
          <cell r="W48">
            <v>0</v>
          </cell>
          <cell r="X48">
            <v>0</v>
          </cell>
          <cell r="Y48">
            <v>0</v>
          </cell>
          <cell r="Z48">
            <v>1.0199999809265137</v>
          </cell>
          <cell r="AA48">
            <v>1.0199999809265137</v>
          </cell>
          <cell r="AB48">
            <v>1.0199999809265137</v>
          </cell>
          <cell r="AC48">
            <v>1.0199999809265137</v>
          </cell>
          <cell r="AD48">
            <v>1.0199999809265137</v>
          </cell>
          <cell r="AE48">
            <v>1.0199999809265137</v>
          </cell>
          <cell r="AF48">
            <v>1.0199999809265137</v>
          </cell>
        </row>
        <row r="49">
          <cell r="A49">
            <v>4</v>
          </cell>
          <cell r="B49" t="str">
            <v>4504</v>
          </cell>
          <cell r="C49" t="str">
            <v xml:space="preserve">Bränsle uppvärmning                               </v>
          </cell>
          <cell r="D49">
            <v>-136848</v>
          </cell>
          <cell r="F49">
            <v>-90514</v>
          </cell>
          <cell r="I49">
            <v>-136769</v>
          </cell>
          <cell r="J49">
            <v>136769</v>
          </cell>
          <cell r="K49">
            <v>-136769</v>
          </cell>
          <cell r="O49">
            <v>0</v>
          </cell>
          <cell r="P49">
            <v>-139504.37739133835</v>
          </cell>
          <cell r="Q49">
            <v>-142294.46227833029</v>
          </cell>
          <cell r="R49">
            <v>-145140.34880984543</v>
          </cell>
          <cell r="S49">
            <v>-148043.15301770988</v>
          </cell>
          <cell r="T49">
            <v>-151004.01325436501</v>
          </cell>
          <cell r="U49">
            <v>-154024.09063927934</v>
          </cell>
          <cell r="V49">
            <v>-157104.56951428854</v>
          </cell>
          <cell r="W49">
            <v>0</v>
          </cell>
          <cell r="X49">
            <v>0</v>
          </cell>
          <cell r="Y49">
            <v>0</v>
          </cell>
          <cell r="Z49">
            <v>1.0199999809265137</v>
          </cell>
          <cell r="AA49">
            <v>1.0199999809265137</v>
          </cell>
          <cell r="AB49">
            <v>1.0199999809265137</v>
          </cell>
          <cell r="AC49">
            <v>1.0199999809265137</v>
          </cell>
          <cell r="AD49">
            <v>1.0199999809265137</v>
          </cell>
          <cell r="AE49">
            <v>1.0199999809265137</v>
          </cell>
          <cell r="AF49">
            <v>1.0199999809265137</v>
          </cell>
        </row>
        <row r="50">
          <cell r="A50">
            <v>4</v>
          </cell>
          <cell r="B50" t="str">
            <v>4505</v>
          </cell>
          <cell r="C50" t="str">
            <v xml:space="preserve">VA                                                </v>
          </cell>
          <cell r="D50">
            <v>-24825</v>
          </cell>
          <cell r="F50">
            <v>-18753</v>
          </cell>
          <cell r="I50">
            <v>-26158</v>
          </cell>
          <cell r="J50">
            <v>26158</v>
          </cell>
          <cell r="K50">
            <v>-26158</v>
          </cell>
          <cell r="O50">
            <v>0</v>
          </cell>
          <cell r="P50">
            <v>-26681.159501075745</v>
          </cell>
          <cell r="Q50">
            <v>-27214.782182194529</v>
          </cell>
          <cell r="R50">
            <v>-27759.077306757645</v>
          </cell>
          <cell r="S50">
            <v>-28314.258323430415</v>
          </cell>
          <cell r="T50">
            <v>-28880.542949847404</v>
          </cell>
          <cell r="U50">
            <v>-29458.153257991711</v>
          </cell>
          <cell r="V50">
            <v>-30047.315761281861</v>
          </cell>
          <cell r="W50">
            <v>0</v>
          </cell>
          <cell r="X50">
            <v>0</v>
          </cell>
          <cell r="Y50">
            <v>0</v>
          </cell>
          <cell r="Z50">
            <v>1.0199999809265137</v>
          </cell>
          <cell r="AA50">
            <v>1.0199999809265137</v>
          </cell>
          <cell r="AB50">
            <v>1.0199999809265137</v>
          </cell>
          <cell r="AC50">
            <v>1.0199999809265137</v>
          </cell>
          <cell r="AD50">
            <v>1.0199999809265137</v>
          </cell>
          <cell r="AE50">
            <v>1.0199999809265137</v>
          </cell>
          <cell r="AF50">
            <v>1.0199999809265137</v>
          </cell>
        </row>
        <row r="51">
          <cell r="A51">
            <v>4</v>
          </cell>
          <cell r="B51" t="str">
            <v>4506</v>
          </cell>
          <cell r="C51" t="str">
            <v xml:space="preserve">EL                                                </v>
          </cell>
          <cell r="D51">
            <v>-97423</v>
          </cell>
          <cell r="F51">
            <v>-72564</v>
          </cell>
          <cell r="I51">
            <v>-99485</v>
          </cell>
          <cell r="J51">
            <v>99485</v>
          </cell>
          <cell r="K51">
            <v>-99485</v>
          </cell>
          <cell r="O51">
            <v>0</v>
          </cell>
          <cell r="P51">
            <v>-101474.69810247421</v>
          </cell>
          <cell r="Q51">
            <v>-103504.19012904743</v>
          </cell>
          <cell r="R51">
            <v>-105574.27195744263</v>
          </cell>
          <cell r="S51">
            <v>-107685.75538292206</v>
          </cell>
          <cell r="T51">
            <v>-109839.46843663772</v>
          </cell>
          <cell r="U51">
            <v>-112036.25571034888</v>
          </cell>
          <cell r="V51">
            <v>-114276.97868763386</v>
          </cell>
          <cell r="W51">
            <v>0</v>
          </cell>
          <cell r="X51">
            <v>0</v>
          </cell>
          <cell r="Y51">
            <v>0</v>
          </cell>
          <cell r="Z51">
            <v>1.0199999809265137</v>
          </cell>
          <cell r="AA51">
            <v>1.0199999809265137</v>
          </cell>
          <cell r="AB51">
            <v>1.0199999809265137</v>
          </cell>
          <cell r="AC51">
            <v>1.0199999809265137</v>
          </cell>
          <cell r="AD51">
            <v>1.0199999809265137</v>
          </cell>
          <cell r="AE51">
            <v>1.0199999809265137</v>
          </cell>
          <cell r="AF51">
            <v>1.0199999809265137</v>
          </cell>
        </row>
        <row r="52">
          <cell r="A52">
            <v>4</v>
          </cell>
          <cell r="B52" t="str">
            <v>4507</v>
          </cell>
          <cell r="C52" t="str">
            <v xml:space="preserve">Sophämtning                                       </v>
          </cell>
          <cell r="D52">
            <v>-22929</v>
          </cell>
          <cell r="F52">
            <v>-17957</v>
          </cell>
          <cell r="I52">
            <v>-24846</v>
          </cell>
          <cell r="J52">
            <v>24846</v>
          </cell>
          <cell r="K52">
            <v>-24846</v>
          </cell>
          <cell r="O52">
            <v>0</v>
          </cell>
          <cell r="P52">
            <v>-25342.919526100159</v>
          </cell>
          <cell r="Q52">
            <v>-25849.777433244333</v>
          </cell>
          <cell r="R52">
            <v>-26366.772488863844</v>
          </cell>
          <cell r="S52">
            <v>-26894.107435734848</v>
          </cell>
          <cell r="T52">
            <v>-27431.989071485154</v>
          </cell>
          <cell r="U52">
            <v>-27980.62832969119</v>
          </cell>
          <cell r="V52">
            <v>-28540.24036259688</v>
          </cell>
          <cell r="W52">
            <v>0</v>
          </cell>
          <cell r="X52">
            <v>0</v>
          </cell>
          <cell r="Y52">
            <v>0</v>
          </cell>
          <cell r="Z52">
            <v>1.0199999809265137</v>
          </cell>
          <cell r="AA52">
            <v>1.0199999809265137</v>
          </cell>
          <cell r="AB52">
            <v>1.0199999809265137</v>
          </cell>
          <cell r="AC52">
            <v>1.0199999809265137</v>
          </cell>
          <cell r="AD52">
            <v>1.0199999809265137</v>
          </cell>
          <cell r="AE52">
            <v>1.0199999809265137</v>
          </cell>
          <cell r="AF52">
            <v>1.0199999809265137</v>
          </cell>
        </row>
        <row r="53">
          <cell r="A53">
            <v>4</v>
          </cell>
          <cell r="B53" t="str">
            <v>4509</v>
          </cell>
          <cell r="C53" t="str">
            <v xml:space="preserve">Försäkringar                                      </v>
          </cell>
          <cell r="D53">
            <v>-6940</v>
          </cell>
          <cell r="F53">
            <v>-6539</v>
          </cell>
          <cell r="I53">
            <v>-9249</v>
          </cell>
          <cell r="J53">
            <v>9249</v>
          </cell>
          <cell r="K53">
            <v>-9249</v>
          </cell>
          <cell r="O53">
            <v>0</v>
          </cell>
          <cell r="P53">
            <v>-9433.979823589325</v>
          </cell>
          <cell r="Q53">
            <v>-9622.659240122226</v>
          </cell>
          <cell r="R53">
            <v>-9815.1122413870107</v>
          </cell>
          <cell r="S53">
            <v>-10011.414299006341</v>
          </cell>
          <cell r="T53">
            <v>-10211.642394033894</v>
          </cell>
          <cell r="U53">
            <v>-10415.87504714295</v>
          </cell>
          <cell r="V53">
            <v>-10624.192349418759</v>
          </cell>
          <cell r="W53">
            <v>0</v>
          </cell>
          <cell r="X53">
            <v>0</v>
          </cell>
          <cell r="Y53">
            <v>0</v>
          </cell>
          <cell r="Z53">
            <v>1.0199999809265137</v>
          </cell>
          <cell r="AA53">
            <v>1.0199999809265137</v>
          </cell>
          <cell r="AB53">
            <v>1.0199999809265137</v>
          </cell>
          <cell r="AC53">
            <v>1.0199999809265137</v>
          </cell>
          <cell r="AD53">
            <v>1.0199999809265137</v>
          </cell>
          <cell r="AE53">
            <v>1.0199999809265137</v>
          </cell>
          <cell r="AF53">
            <v>1.0199999809265137</v>
          </cell>
        </row>
        <row r="54">
          <cell r="A54">
            <v>4</v>
          </cell>
          <cell r="B54" t="str">
            <v>4510</v>
          </cell>
          <cell r="C54" t="str">
            <v xml:space="preserve">Övriga driftskostnader                            </v>
          </cell>
          <cell r="D54">
            <v>-17127</v>
          </cell>
          <cell r="F54">
            <v>-12687</v>
          </cell>
          <cell r="I54">
            <v>-17921</v>
          </cell>
          <cell r="J54">
            <v>17921</v>
          </cell>
          <cell r="K54">
            <v>-17921</v>
          </cell>
          <cell r="O54">
            <v>0</v>
          </cell>
          <cell r="P54">
            <v>-18279.419658184052</v>
          </cell>
          <cell r="Q54">
            <v>-18645.007702695471</v>
          </cell>
          <cell r="R54">
            <v>-19017.907501124082</v>
          </cell>
          <cell r="S54">
            <v>-19398.265288408766</v>
          </cell>
          <cell r="T54">
            <v>-19786.230224184394</v>
          </cell>
          <cell r="U54">
            <v>-20181.954451275691</v>
          </cell>
          <cell r="V54">
            <v>-20585.593155360973</v>
          </cell>
          <cell r="W54">
            <v>0</v>
          </cell>
          <cell r="X54">
            <v>0</v>
          </cell>
          <cell r="Y54">
            <v>0</v>
          </cell>
          <cell r="Z54">
            <v>1.0199999809265137</v>
          </cell>
          <cell r="AA54">
            <v>1.0199999809265137</v>
          </cell>
          <cell r="AB54">
            <v>1.0199999809265137</v>
          </cell>
          <cell r="AC54">
            <v>1.0199999809265137</v>
          </cell>
          <cell r="AD54">
            <v>1.0199999809265137</v>
          </cell>
          <cell r="AE54">
            <v>1.0199999809265137</v>
          </cell>
          <cell r="AF54">
            <v>1.0199999809265137</v>
          </cell>
        </row>
        <row r="55">
          <cell r="A55">
            <v>4</v>
          </cell>
          <cell r="B55" t="str">
            <v>4511</v>
          </cell>
          <cell r="C55" t="str">
            <v xml:space="preserve">Mäklararvoden annonser                            </v>
          </cell>
          <cell r="D55">
            <v>-11198</v>
          </cell>
          <cell r="F55">
            <v>-6213</v>
          </cell>
          <cell r="I55">
            <v>-18386</v>
          </cell>
          <cell r="J55">
            <v>18386</v>
          </cell>
          <cell r="K55">
            <v>-18386</v>
          </cell>
          <cell r="O55">
            <v>0</v>
          </cell>
          <cell r="P55">
            <v>-18753.71964931488</v>
          </cell>
          <cell r="Q55">
            <v>-19128.793684602362</v>
          </cell>
          <cell r="R55">
            <v>-19511.369193441624</v>
          </cell>
          <cell r="S55">
            <v>-19901.596205160622</v>
          </cell>
          <cell r="T55">
            <v>-20299.62774967101</v>
          </cell>
          <cell r="U55">
            <v>-20705.619917479758</v>
          </cell>
          <cell r="V55">
            <v>-21119.731920900995</v>
          </cell>
          <cell r="W55">
            <v>0</v>
          </cell>
          <cell r="X55">
            <v>0</v>
          </cell>
          <cell r="Y55">
            <v>0</v>
          </cell>
          <cell r="Z55">
            <v>1.0199999809265137</v>
          </cell>
          <cell r="AA55">
            <v>1.0199999809265137</v>
          </cell>
          <cell r="AB55">
            <v>1.0199999809265137</v>
          </cell>
          <cell r="AC55">
            <v>1.0199999809265137</v>
          </cell>
          <cell r="AD55">
            <v>1.0199999809265137</v>
          </cell>
          <cell r="AE55">
            <v>1.0199999809265137</v>
          </cell>
          <cell r="AF55">
            <v>1.0199999809265137</v>
          </cell>
        </row>
        <row r="56">
          <cell r="A56">
            <v>4</v>
          </cell>
          <cell r="B56" t="str">
            <v>4512</v>
          </cell>
          <cell r="C56" t="str">
            <v xml:space="preserve">Förbrukningsmaterial fastigheter                  </v>
          </cell>
          <cell r="D56">
            <v>-2965</v>
          </cell>
          <cell r="F56">
            <v>-3043</v>
          </cell>
          <cell r="I56">
            <v>-3429</v>
          </cell>
          <cell r="J56">
            <v>3429</v>
          </cell>
          <cell r="K56">
            <v>-3429</v>
          </cell>
          <cell r="O56">
            <v>0</v>
          </cell>
          <cell r="P56">
            <v>-3497.5799345970154</v>
          </cell>
          <cell r="Q56">
            <v>-3567.5314665779124</v>
          </cell>
          <cell r="R56">
            <v>-3638.8820278642079</v>
          </cell>
          <cell r="S56">
            <v>-3711.6595990153255</v>
          </cell>
          <cell r="T56">
            <v>-3785.8927202013433</v>
          </cell>
          <cell r="U56">
            <v>-3861.6105023951973</v>
          </cell>
          <cell r="V56">
            <v>-3938.8426387887262</v>
          </cell>
          <cell r="W56">
            <v>0</v>
          </cell>
          <cell r="X56">
            <v>0</v>
          </cell>
          <cell r="Y56">
            <v>0</v>
          </cell>
          <cell r="Z56">
            <v>1.0199999809265137</v>
          </cell>
          <cell r="AA56">
            <v>1.0199999809265137</v>
          </cell>
          <cell r="AB56">
            <v>1.0199999809265137</v>
          </cell>
          <cell r="AC56">
            <v>1.0199999809265137</v>
          </cell>
          <cell r="AD56">
            <v>1.0199999809265137</v>
          </cell>
          <cell r="AE56">
            <v>1.0199999809265137</v>
          </cell>
          <cell r="AF56">
            <v>1.0199999809265137</v>
          </cell>
        </row>
        <row r="57">
          <cell r="A57">
            <v>4</v>
          </cell>
          <cell r="B57" t="str">
            <v>4513</v>
          </cell>
          <cell r="C57" t="str">
            <v xml:space="preserve">Kostnader, hyresgäster                            </v>
          </cell>
          <cell r="D57">
            <v>-6009</v>
          </cell>
          <cell r="F57">
            <v>-5925</v>
          </cell>
          <cell r="I57">
            <v>32</v>
          </cell>
          <cell r="J57">
            <v>-32</v>
          </cell>
          <cell r="K57">
            <v>32</v>
          </cell>
          <cell r="O57">
            <v>0</v>
          </cell>
          <cell r="P57">
            <v>32.639999389648438</v>
          </cell>
          <cell r="Q57">
            <v>33.292798754882824</v>
          </cell>
          <cell r="R57">
            <v>33.95865409497074</v>
          </cell>
          <cell r="S57">
            <v>34.637826529160229</v>
          </cell>
          <cell r="T57">
            <v>35.330582399079326</v>
          </cell>
          <cell r="U57">
            <v>36.037193373183534</v>
          </cell>
          <cell r="V57">
            <v>36.757936553292289</v>
          </cell>
          <cell r="W57">
            <v>0</v>
          </cell>
          <cell r="X57">
            <v>0</v>
          </cell>
          <cell r="Y57">
            <v>0</v>
          </cell>
          <cell r="Z57">
            <v>1.0199999809265137</v>
          </cell>
          <cell r="AA57">
            <v>1.0199999809265137</v>
          </cell>
          <cell r="AB57">
            <v>1.0199999809265137</v>
          </cell>
          <cell r="AC57">
            <v>1.0199999809265137</v>
          </cell>
          <cell r="AD57">
            <v>1.0199999809265137</v>
          </cell>
          <cell r="AE57">
            <v>1.0199999809265137</v>
          </cell>
          <cell r="AF57">
            <v>1.0199999809265137</v>
          </cell>
        </row>
        <row r="58">
          <cell r="A58">
            <v>4</v>
          </cell>
          <cell r="B58" t="str">
            <v>4514</v>
          </cell>
          <cell r="C58" t="str">
            <v xml:space="preserve">Ej avdragsgill moms, drift                        </v>
          </cell>
          <cell r="D58">
            <v>-58124</v>
          </cell>
          <cell r="F58">
            <v>-32679</v>
          </cell>
          <cell r="I58">
            <v>-44525</v>
          </cell>
          <cell r="J58">
            <v>44525</v>
          </cell>
          <cell r="K58">
            <v>-44525</v>
          </cell>
          <cell r="O58">
            <v>0</v>
          </cell>
          <cell r="P58">
            <v>-45415.499150753021</v>
          </cell>
          <cell r="Q58">
            <v>-46323.80826753618</v>
          </cell>
          <cell r="R58">
            <v>-47250.283549330379</v>
          </cell>
          <cell r="S58">
            <v>-48195.288319089348</v>
          </cell>
          <cell r="T58">
            <v>-49159.19316621896</v>
          </cell>
          <cell r="U58">
            <v>-50142.376091906139</v>
          </cell>
          <cell r="V58">
            <v>-51145.222657354338</v>
          </cell>
          <cell r="W58">
            <v>0</v>
          </cell>
          <cell r="X58">
            <v>0</v>
          </cell>
          <cell r="Y58">
            <v>0</v>
          </cell>
          <cell r="Z58">
            <v>1.0199999809265137</v>
          </cell>
          <cell r="AA58">
            <v>1.0199999809265137</v>
          </cell>
          <cell r="AB58">
            <v>1.0199999809265137</v>
          </cell>
          <cell r="AC58">
            <v>1.0199999809265137</v>
          </cell>
          <cell r="AD58">
            <v>1.0199999809265137</v>
          </cell>
          <cell r="AE58">
            <v>1.0199999809265137</v>
          </cell>
          <cell r="AF58">
            <v>1.0199999809265137</v>
          </cell>
        </row>
        <row r="59">
          <cell r="A59">
            <v>4</v>
          </cell>
          <cell r="B59" t="str">
            <v>4515</v>
          </cell>
          <cell r="C59" t="str">
            <v xml:space="preserve">Bevakning                                         </v>
          </cell>
          <cell r="D59">
            <v>-5303</v>
          </cell>
          <cell r="F59">
            <v>-4725</v>
          </cell>
          <cell r="I59">
            <v>-7285</v>
          </cell>
          <cell r="J59">
            <v>7285</v>
          </cell>
          <cell r="K59">
            <v>-7285</v>
          </cell>
          <cell r="O59">
            <v>0</v>
          </cell>
          <cell r="P59">
            <v>-7430.6998610496521</v>
          </cell>
          <cell r="Q59">
            <v>-7579.3137165412927</v>
          </cell>
          <cell r="R59">
            <v>-7730.8998463081816</v>
          </cell>
          <cell r="S59">
            <v>-7885.5176957791327</v>
          </cell>
          <cell r="T59">
            <v>-8043.2278992904012</v>
          </cell>
          <cell r="U59">
            <v>-8204.092303863812</v>
          </cell>
          <cell r="V59">
            <v>-8368.1739934604466</v>
          </cell>
          <cell r="W59">
            <v>0</v>
          </cell>
          <cell r="X59">
            <v>0</v>
          </cell>
          <cell r="Y59">
            <v>0</v>
          </cell>
          <cell r="Z59">
            <v>1.0199999809265137</v>
          </cell>
          <cell r="AA59">
            <v>1.0199999809265137</v>
          </cell>
          <cell r="AB59">
            <v>1.0199999809265137</v>
          </cell>
          <cell r="AC59">
            <v>1.0199999809265137</v>
          </cell>
          <cell r="AD59">
            <v>1.0199999809265137</v>
          </cell>
          <cell r="AE59">
            <v>1.0199999809265137</v>
          </cell>
          <cell r="AF59">
            <v>1.0199999809265137</v>
          </cell>
        </row>
        <row r="60">
          <cell r="A60">
            <v>4</v>
          </cell>
          <cell r="B60" t="str">
            <v>4516</v>
          </cell>
          <cell r="C60" t="str">
            <v xml:space="preserve">Fjärrkyla                                         </v>
          </cell>
          <cell r="D60">
            <v>-7202</v>
          </cell>
          <cell r="F60">
            <v>-6379</v>
          </cell>
          <cell r="I60">
            <v>-9631</v>
          </cell>
          <cell r="J60">
            <v>9631</v>
          </cell>
          <cell r="K60">
            <v>-9631</v>
          </cell>
          <cell r="O60">
            <v>0</v>
          </cell>
          <cell r="P60">
            <v>-9823.6198163032532</v>
          </cell>
          <cell r="Q60">
            <v>-10020.09202525864</v>
          </cell>
          <cell r="R60">
            <v>-10220.493674645724</v>
          </cell>
          <cell r="S60">
            <v>-10424.903353198193</v>
          </cell>
          <cell r="T60">
            <v>-10633.401221422906</v>
          </cell>
          <cell r="U60">
            <v>-10846.069043035332</v>
          </cell>
          <cell r="V60">
            <v>-11062.990217023689</v>
          </cell>
          <cell r="W60">
            <v>0</v>
          </cell>
          <cell r="X60">
            <v>0</v>
          </cell>
          <cell r="Y60">
            <v>0</v>
          </cell>
          <cell r="Z60">
            <v>1.0199999809265137</v>
          </cell>
          <cell r="AA60">
            <v>1.0199999809265137</v>
          </cell>
          <cell r="AB60">
            <v>1.0199999809265137</v>
          </cell>
          <cell r="AC60">
            <v>1.0199999809265137</v>
          </cell>
          <cell r="AD60">
            <v>1.0199999809265137</v>
          </cell>
          <cell r="AE60">
            <v>1.0199999809265137</v>
          </cell>
          <cell r="AF60">
            <v>1.0199999809265137</v>
          </cell>
        </row>
        <row r="61">
          <cell r="A61">
            <v>4</v>
          </cell>
          <cell r="B61" t="str">
            <v>4517</v>
          </cell>
          <cell r="C61" t="str">
            <v xml:space="preserve">Snöröjning                                        </v>
          </cell>
          <cell r="D61">
            <v>-5590</v>
          </cell>
          <cell r="F61">
            <v>-4900</v>
          </cell>
          <cell r="I61">
            <v>-2800</v>
          </cell>
          <cell r="J61">
            <v>2800</v>
          </cell>
          <cell r="K61">
            <v>-2800</v>
          </cell>
          <cell r="O61">
            <v>0</v>
          </cell>
          <cell r="P61">
            <v>-2855.9999465942383</v>
          </cell>
          <cell r="Q61">
            <v>-2913.1198910522471</v>
          </cell>
          <cell r="R61">
            <v>-2971.3822333099397</v>
          </cell>
          <cell r="S61">
            <v>-3030.8098213015201</v>
          </cell>
          <cell r="T61">
            <v>-3091.4259599194406</v>
          </cell>
          <cell r="U61">
            <v>-3153.2544201535588</v>
          </cell>
          <cell r="V61">
            <v>-3216.319448413075</v>
          </cell>
          <cell r="W61">
            <v>0</v>
          </cell>
          <cell r="X61">
            <v>0</v>
          </cell>
          <cell r="Y61">
            <v>0</v>
          </cell>
          <cell r="Z61">
            <v>1.0199999809265137</v>
          </cell>
          <cell r="AA61">
            <v>1.0199999809265137</v>
          </cell>
          <cell r="AB61">
            <v>1.0199999809265137</v>
          </cell>
          <cell r="AC61">
            <v>1.0199999809265137</v>
          </cell>
          <cell r="AD61">
            <v>1.0199999809265137</v>
          </cell>
          <cell r="AE61">
            <v>1.0199999809265137</v>
          </cell>
          <cell r="AF61">
            <v>1.0199999809265137</v>
          </cell>
        </row>
        <row r="62">
          <cell r="A62">
            <v>4</v>
          </cell>
          <cell r="B62" t="str">
            <v>4518</v>
          </cell>
          <cell r="C62" t="str">
            <v>Servicetjänster hyresgäster</v>
          </cell>
          <cell r="D62">
            <v>-6</v>
          </cell>
          <cell r="F62">
            <v>-982</v>
          </cell>
          <cell r="I62">
            <v>-1750</v>
          </cell>
          <cell r="J62">
            <v>1750</v>
          </cell>
          <cell r="K62">
            <v>-1750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4</v>
          </cell>
          <cell r="B63" t="str">
            <v>4522</v>
          </cell>
          <cell r="C63" t="str">
            <v xml:space="preserve">Galleriakostnader                                 </v>
          </cell>
          <cell r="D63">
            <v>-2189</v>
          </cell>
          <cell r="F63">
            <v>-2056</v>
          </cell>
          <cell r="I63">
            <v>-2730</v>
          </cell>
          <cell r="J63">
            <v>2730</v>
          </cell>
          <cell r="K63">
            <v>-2730</v>
          </cell>
          <cell r="O63">
            <v>0</v>
          </cell>
          <cell r="P63">
            <v>-2784.5999479293823</v>
          </cell>
          <cell r="Q63">
            <v>-2840.2918937759409</v>
          </cell>
          <cell r="R63">
            <v>-2897.0976774771912</v>
          </cell>
          <cell r="S63">
            <v>-2955.0395757689821</v>
          </cell>
          <cell r="T63">
            <v>-3014.1403109214548</v>
          </cell>
          <cell r="U63">
            <v>-3074.42305964972</v>
          </cell>
          <cell r="V63">
            <v>-3135.9114622027482</v>
          </cell>
          <cell r="W63">
            <v>0</v>
          </cell>
          <cell r="X63">
            <v>0</v>
          </cell>
          <cell r="Y63">
            <v>0</v>
          </cell>
          <cell r="Z63">
            <v>1.0199999809265137</v>
          </cell>
          <cell r="AA63">
            <v>1.0199999809265137</v>
          </cell>
          <cell r="AB63">
            <v>1.0199999809265137</v>
          </cell>
          <cell r="AC63">
            <v>1.0199999809265137</v>
          </cell>
          <cell r="AD63">
            <v>1.0199999809265137</v>
          </cell>
          <cell r="AE63">
            <v>1.0199999809265137</v>
          </cell>
          <cell r="AF63">
            <v>1.0199999809265137</v>
          </cell>
        </row>
        <row r="64">
          <cell r="A64">
            <v>4</v>
          </cell>
          <cell r="B64" t="str">
            <v>4523</v>
          </cell>
          <cell r="C64" t="str">
            <v xml:space="preserve">Kostnader Galleria                                </v>
          </cell>
          <cell r="D64">
            <v>-3890</v>
          </cell>
          <cell r="F64">
            <v>-2934</v>
          </cell>
          <cell r="I64">
            <v>-3500</v>
          </cell>
          <cell r="J64">
            <v>3500</v>
          </cell>
          <cell r="K64">
            <v>-3500</v>
          </cell>
          <cell r="O64">
            <v>0</v>
          </cell>
          <cell r="P64">
            <v>-3569.9999332427979</v>
          </cell>
          <cell r="Q64">
            <v>-3641.3998638153089</v>
          </cell>
          <cell r="R64">
            <v>-3714.2277916374246</v>
          </cell>
          <cell r="S64">
            <v>-3788.5122766269001</v>
          </cell>
          <cell r="T64">
            <v>-3864.2824498993009</v>
          </cell>
          <cell r="U64">
            <v>-3941.5680251919484</v>
          </cell>
          <cell r="V64">
            <v>-4020.3993105163436</v>
          </cell>
          <cell r="W64">
            <v>0</v>
          </cell>
          <cell r="X64">
            <v>0</v>
          </cell>
          <cell r="Y64">
            <v>0</v>
          </cell>
          <cell r="Z64">
            <v>1.0199999809265137</v>
          </cell>
          <cell r="AA64">
            <v>1.0199999809265137</v>
          </cell>
          <cell r="AB64">
            <v>1.0199999809265137</v>
          </cell>
          <cell r="AC64">
            <v>1.0199999809265137</v>
          </cell>
          <cell r="AD64">
            <v>1.0199999809265137</v>
          </cell>
          <cell r="AE64">
            <v>1.0199999809265137</v>
          </cell>
          <cell r="AF64">
            <v>1.0199999809265137</v>
          </cell>
        </row>
        <row r="65">
          <cell r="A65">
            <v>4</v>
          </cell>
          <cell r="B65" t="str">
            <v>4524</v>
          </cell>
          <cell r="C65" t="str">
            <v xml:space="preserve">Gatuvärme                                         </v>
          </cell>
          <cell r="D65">
            <v>-1371</v>
          </cell>
          <cell r="F65">
            <v>-222</v>
          </cell>
          <cell r="I65">
            <v>-1240</v>
          </cell>
          <cell r="J65">
            <v>1240</v>
          </cell>
          <cell r="K65">
            <v>-1240</v>
          </cell>
          <cell r="O65">
            <v>0</v>
          </cell>
          <cell r="P65">
            <v>-1264.799976348877</v>
          </cell>
          <cell r="Q65">
            <v>-1290.0959517517094</v>
          </cell>
          <cell r="R65">
            <v>-1315.8978461801162</v>
          </cell>
          <cell r="S65">
            <v>-1342.215778004959</v>
          </cell>
          <cell r="T65">
            <v>-1369.0600679643239</v>
          </cell>
          <cell r="U65">
            <v>-1396.441243210862</v>
          </cell>
          <cell r="V65">
            <v>-1424.3700414400762</v>
          </cell>
          <cell r="W65">
            <v>0</v>
          </cell>
          <cell r="X65">
            <v>0</v>
          </cell>
          <cell r="Y65">
            <v>0</v>
          </cell>
          <cell r="Z65">
            <v>1.0199999809265137</v>
          </cell>
          <cell r="AA65">
            <v>1.0199999809265137</v>
          </cell>
          <cell r="AB65">
            <v>1.0199999809265137</v>
          </cell>
          <cell r="AC65">
            <v>1.0199999809265137</v>
          </cell>
          <cell r="AD65">
            <v>1.0199999809265137</v>
          </cell>
          <cell r="AE65">
            <v>1.0199999809265137</v>
          </cell>
          <cell r="AF65">
            <v>1.0199999809265137</v>
          </cell>
        </row>
        <row r="66">
          <cell r="A66">
            <v>4</v>
          </cell>
          <cell r="B66" t="str">
            <v>4529</v>
          </cell>
          <cell r="C66" t="str">
            <v xml:space="preserve">Icke avdragsgilla kostnader                       </v>
          </cell>
          <cell r="D66">
            <v>-61</v>
          </cell>
          <cell r="F66">
            <v>-32</v>
          </cell>
          <cell r="J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1.0199999809265137</v>
          </cell>
          <cell r="AA66">
            <v>1.0199999809265137</v>
          </cell>
          <cell r="AB66">
            <v>1.0199999809265137</v>
          </cell>
          <cell r="AC66">
            <v>1.0199999809265137</v>
          </cell>
          <cell r="AD66">
            <v>1.0199999809265137</v>
          </cell>
          <cell r="AE66">
            <v>1.0199999809265137</v>
          </cell>
          <cell r="AF66">
            <v>1.0199999809265137</v>
          </cell>
        </row>
        <row r="67">
          <cell r="A67">
            <v>5</v>
          </cell>
          <cell r="B67" t="str">
            <v>4508</v>
          </cell>
          <cell r="C67" t="str">
            <v xml:space="preserve">Administrationsarvode                             </v>
          </cell>
          <cell r="D67">
            <v>-117274</v>
          </cell>
          <cell r="F67">
            <v>-85022</v>
          </cell>
          <cell r="H67">
            <v>-53</v>
          </cell>
          <cell r="I67">
            <v>-78155</v>
          </cell>
          <cell r="J67">
            <v>78155</v>
          </cell>
          <cell r="K67">
            <v>-78155</v>
          </cell>
          <cell r="O67">
            <v>0</v>
          </cell>
          <cell r="P67">
            <v>-79718.098509311676</v>
          </cell>
          <cell r="Q67">
            <v>-81312.458958995849</v>
          </cell>
          <cell r="R67">
            <v>-82938.706587263689</v>
          </cell>
          <cell r="S67">
            <v>-84597.47913707867</v>
          </cell>
          <cell r="T67">
            <v>-86289.427106251387</v>
          </cell>
          <cell r="U67">
            <v>-88015.214002536202</v>
          </cell>
          <cell r="V67">
            <v>-89775.51660382995</v>
          </cell>
          <cell r="W67">
            <v>0</v>
          </cell>
          <cell r="X67">
            <v>0</v>
          </cell>
          <cell r="Y67">
            <v>0</v>
          </cell>
          <cell r="Z67">
            <v>1.0199999809265137</v>
          </cell>
          <cell r="AA67">
            <v>1.0199999809265137</v>
          </cell>
          <cell r="AB67">
            <v>1.0199999809265137</v>
          </cell>
          <cell r="AC67">
            <v>1.0199999809265137</v>
          </cell>
          <cell r="AD67">
            <v>1.0199999809265137</v>
          </cell>
          <cell r="AE67">
            <v>1.0199999809265137</v>
          </cell>
          <cell r="AF67">
            <v>1.0199999809265137</v>
          </cell>
        </row>
        <row r="68">
          <cell r="A68">
            <v>5</v>
          </cell>
          <cell r="B68" t="str">
            <v>5490</v>
          </cell>
          <cell r="C68" t="str">
            <v>Ej avdragsgill moms regionadministrationskostnader</v>
          </cell>
          <cell r="F68">
            <v>-4240</v>
          </cell>
          <cell r="I68">
            <v>-9223</v>
          </cell>
          <cell r="J68">
            <v>9223</v>
          </cell>
          <cell r="K68">
            <v>-9223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5</v>
          </cell>
          <cell r="B69" t="str">
            <v>6610</v>
          </cell>
          <cell r="C69" t="str">
            <v>Koncerninterna tjänster - utfaktureras</v>
          </cell>
          <cell r="D69">
            <v>-64455</v>
          </cell>
          <cell r="F69">
            <v>-46817</v>
          </cell>
          <cell r="H69">
            <v>-11</v>
          </cell>
          <cell r="I69">
            <v>-127197</v>
          </cell>
          <cell r="J69">
            <v>127197</v>
          </cell>
          <cell r="K69">
            <v>-127197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A70">
            <v>5</v>
          </cell>
          <cell r="B70" t="str">
            <v>6611</v>
          </cell>
          <cell r="C70" t="str">
            <v>Koncerninterna tjänster - utfördelas</v>
          </cell>
          <cell r="D70">
            <v>-27751</v>
          </cell>
          <cell r="F70">
            <v>-16302</v>
          </cell>
          <cell r="J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A71">
            <v>5</v>
          </cell>
          <cell r="B71" t="str">
            <v>6614</v>
          </cell>
          <cell r="C71" t="str">
            <v>Momskostnad Centraladministration</v>
          </cell>
          <cell r="D71">
            <v>-6303</v>
          </cell>
          <cell r="F71">
            <v>-3100</v>
          </cell>
          <cell r="I71">
            <v>-14418</v>
          </cell>
          <cell r="J71">
            <v>14418</v>
          </cell>
          <cell r="K71">
            <v>-14418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6</v>
          </cell>
          <cell r="B72" t="str">
            <v>4530</v>
          </cell>
          <cell r="C72" t="str">
            <v xml:space="preserve">Reparationer                                      </v>
          </cell>
          <cell r="D72">
            <v>-18220</v>
          </cell>
          <cell r="F72">
            <v>-12370</v>
          </cell>
          <cell r="I72">
            <v>-24417</v>
          </cell>
          <cell r="J72">
            <v>24417</v>
          </cell>
          <cell r="K72">
            <v>-24417</v>
          </cell>
          <cell r="O72">
            <v>0</v>
          </cell>
          <cell r="P72">
            <v>-24905.339534282684</v>
          </cell>
          <cell r="Q72">
            <v>-25403.445849936685</v>
          </cell>
          <cell r="R72">
            <v>-25911.514282403143</v>
          </cell>
          <cell r="S72">
            <v>-26429.744073828293</v>
          </cell>
          <cell r="T72">
            <v>-26958.338451197498</v>
          </cell>
          <cell r="U72">
            <v>-27497.504706031948</v>
          </cell>
          <cell r="V72">
            <v>-28047.454275679309</v>
          </cell>
          <cell r="W72">
            <v>0</v>
          </cell>
          <cell r="X72">
            <v>0</v>
          </cell>
          <cell r="Y72">
            <v>0</v>
          </cell>
          <cell r="Z72">
            <v>1.0199999809265137</v>
          </cell>
          <cell r="AA72">
            <v>1.0199999809265137</v>
          </cell>
          <cell r="AB72">
            <v>1.0199999809265137</v>
          </cell>
          <cell r="AC72">
            <v>1.0199999809265137</v>
          </cell>
          <cell r="AD72">
            <v>1.0199999809265137</v>
          </cell>
          <cell r="AE72">
            <v>1.0199999809265137</v>
          </cell>
          <cell r="AF72">
            <v>1.0199999809265137</v>
          </cell>
        </row>
        <row r="73">
          <cell r="A73">
            <v>6</v>
          </cell>
          <cell r="B73" t="str">
            <v>4531</v>
          </cell>
          <cell r="C73" t="str">
            <v xml:space="preserve">Reparation byggnad utvändigt                      </v>
          </cell>
          <cell r="D73">
            <v>-1296</v>
          </cell>
          <cell r="F73">
            <v>-771</v>
          </cell>
          <cell r="I73">
            <v>-1163</v>
          </cell>
          <cell r="J73">
            <v>1163</v>
          </cell>
          <cell r="K73">
            <v>-1163</v>
          </cell>
          <cell r="O73">
            <v>0</v>
          </cell>
          <cell r="P73">
            <v>-1186.2599778175354</v>
          </cell>
          <cell r="Q73">
            <v>-1209.9851547477726</v>
          </cell>
          <cell r="R73">
            <v>-1234.1848347640928</v>
          </cell>
          <cell r="S73">
            <v>-1258.8685079191671</v>
          </cell>
          <cell r="T73">
            <v>-1284.0458540665391</v>
          </cell>
          <cell r="U73">
            <v>-1309.7267466566389</v>
          </cell>
          <cell r="V73">
            <v>-1335.9212566087165</v>
          </cell>
          <cell r="W73">
            <v>0</v>
          </cell>
          <cell r="X73">
            <v>0</v>
          </cell>
          <cell r="Y73">
            <v>0</v>
          </cell>
          <cell r="Z73">
            <v>1.0199999809265137</v>
          </cell>
          <cell r="AA73">
            <v>1.0199999809265137</v>
          </cell>
          <cell r="AB73">
            <v>1.0199999809265137</v>
          </cell>
          <cell r="AC73">
            <v>1.0199999809265137</v>
          </cell>
          <cell r="AD73">
            <v>1.0199999809265137</v>
          </cell>
          <cell r="AE73">
            <v>1.0199999809265137</v>
          </cell>
          <cell r="AF73">
            <v>1.0199999809265137</v>
          </cell>
        </row>
        <row r="74">
          <cell r="A74">
            <v>6</v>
          </cell>
          <cell r="B74" t="str">
            <v>4532</v>
          </cell>
          <cell r="C74" t="str">
            <v xml:space="preserve">Reparation byggnad invändigt                      </v>
          </cell>
          <cell r="D74">
            <v>-4739</v>
          </cell>
          <cell r="F74">
            <v>-2925</v>
          </cell>
          <cell r="I74">
            <v>-2046</v>
          </cell>
          <cell r="J74">
            <v>2046</v>
          </cell>
          <cell r="K74">
            <v>-2046</v>
          </cell>
          <cell r="O74">
            <v>0</v>
          </cell>
          <cell r="P74">
            <v>-2086.919960975647</v>
          </cell>
          <cell r="Q74">
            <v>-2128.6583203903206</v>
          </cell>
          <cell r="R74">
            <v>-2171.2314461971914</v>
          </cell>
          <cell r="S74">
            <v>-2214.6560337081819</v>
          </cell>
          <cell r="T74">
            <v>-2258.9491121411338</v>
          </cell>
          <cell r="U74">
            <v>-2304.1280512979215</v>
          </cell>
          <cell r="V74">
            <v>-2350.2105683761251</v>
          </cell>
          <cell r="W74">
            <v>0</v>
          </cell>
          <cell r="X74">
            <v>0</v>
          </cell>
          <cell r="Y74">
            <v>0</v>
          </cell>
          <cell r="Z74">
            <v>1.0199999809265137</v>
          </cell>
          <cell r="AA74">
            <v>1.0199999809265137</v>
          </cell>
          <cell r="AB74">
            <v>1.0199999809265137</v>
          </cell>
          <cell r="AC74">
            <v>1.0199999809265137</v>
          </cell>
          <cell r="AD74">
            <v>1.0199999809265137</v>
          </cell>
          <cell r="AE74">
            <v>1.0199999809265137</v>
          </cell>
          <cell r="AF74">
            <v>1.0199999809265137</v>
          </cell>
        </row>
        <row r="75">
          <cell r="A75">
            <v>6</v>
          </cell>
          <cell r="B75" t="str">
            <v>4533</v>
          </cell>
          <cell r="C75" t="str">
            <v xml:space="preserve">Reparation lägenhet invändigt                     </v>
          </cell>
          <cell r="D75">
            <v>-5678</v>
          </cell>
          <cell r="F75">
            <v>-3308</v>
          </cell>
          <cell r="I75">
            <v>-5120</v>
          </cell>
          <cell r="J75">
            <v>5120</v>
          </cell>
          <cell r="K75">
            <v>-5120</v>
          </cell>
          <cell r="O75">
            <v>0</v>
          </cell>
          <cell r="P75">
            <v>-5222.39990234375</v>
          </cell>
          <cell r="Q75">
            <v>-5326.8478007812519</v>
          </cell>
          <cell r="R75">
            <v>-5433.3846551953184</v>
          </cell>
          <cell r="S75">
            <v>-5542.0522446656369</v>
          </cell>
          <cell r="T75">
            <v>-5652.8931838526914</v>
          </cell>
          <cell r="U75">
            <v>-5765.9509397093643</v>
          </cell>
          <cell r="V75">
            <v>-5881.2698485267656</v>
          </cell>
          <cell r="W75">
            <v>0</v>
          </cell>
          <cell r="X75">
            <v>0</v>
          </cell>
          <cell r="Y75">
            <v>0</v>
          </cell>
          <cell r="Z75">
            <v>1.0199999809265137</v>
          </cell>
          <cell r="AA75">
            <v>1.0199999809265137</v>
          </cell>
          <cell r="AB75">
            <v>1.0199999809265137</v>
          </cell>
          <cell r="AC75">
            <v>1.0199999809265137</v>
          </cell>
          <cell r="AD75">
            <v>1.0199999809265137</v>
          </cell>
          <cell r="AE75">
            <v>1.0199999809265137</v>
          </cell>
          <cell r="AF75">
            <v>1.0199999809265137</v>
          </cell>
        </row>
        <row r="76">
          <cell r="A76">
            <v>6</v>
          </cell>
          <cell r="B76" t="str">
            <v>4534</v>
          </cell>
          <cell r="C76" t="str">
            <v xml:space="preserve">Reparation installationer                         </v>
          </cell>
          <cell r="D76">
            <v>-12840</v>
          </cell>
          <cell r="F76">
            <v>-9618</v>
          </cell>
          <cell r="I76">
            <v>-3166</v>
          </cell>
          <cell r="J76">
            <v>3166</v>
          </cell>
          <cell r="K76">
            <v>-3166</v>
          </cell>
          <cell r="O76">
            <v>0</v>
          </cell>
          <cell r="P76">
            <v>-3229.3199396133423</v>
          </cell>
          <cell r="Q76">
            <v>-3293.9062768112194</v>
          </cell>
          <cell r="R76">
            <v>-3359.7843395211676</v>
          </cell>
          <cell r="S76">
            <v>-3426.9799622287901</v>
          </cell>
          <cell r="T76">
            <v>-3495.5194961089105</v>
          </cell>
          <cell r="U76">
            <v>-3565.4298193593454</v>
          </cell>
          <cell r="V76">
            <v>-3636.7383477413555</v>
          </cell>
          <cell r="W76">
            <v>0</v>
          </cell>
          <cell r="X76">
            <v>0</v>
          </cell>
          <cell r="Y76">
            <v>0</v>
          </cell>
          <cell r="Z76">
            <v>1.0199999809265137</v>
          </cell>
          <cell r="AA76">
            <v>1.0199999809265137</v>
          </cell>
          <cell r="AB76">
            <v>1.0199999809265137</v>
          </cell>
          <cell r="AC76">
            <v>1.0199999809265137</v>
          </cell>
          <cell r="AD76">
            <v>1.0199999809265137</v>
          </cell>
          <cell r="AE76">
            <v>1.0199999809265137</v>
          </cell>
          <cell r="AF76">
            <v>1.0199999809265137</v>
          </cell>
        </row>
        <row r="77">
          <cell r="A77">
            <v>6</v>
          </cell>
          <cell r="B77" t="str">
            <v>4535</v>
          </cell>
          <cell r="C77" t="str">
            <v xml:space="preserve">Reparation mark trädgårdsanl                      </v>
          </cell>
          <cell r="D77">
            <v>-712</v>
          </cell>
          <cell r="F77">
            <v>-536</v>
          </cell>
          <cell r="I77">
            <v>-621</v>
          </cell>
          <cell r="J77">
            <v>621</v>
          </cell>
          <cell r="K77">
            <v>-621</v>
          </cell>
          <cell r="O77">
            <v>0</v>
          </cell>
          <cell r="P77">
            <v>-633.41998815536499</v>
          </cell>
          <cell r="Q77">
            <v>-646.08837583694481</v>
          </cell>
          <cell r="R77">
            <v>-659.01013103052594</v>
          </cell>
          <cell r="S77">
            <v>-672.19032108151578</v>
          </cell>
          <cell r="T77">
            <v>-685.63411468213314</v>
          </cell>
          <cell r="U77">
            <v>-699.34678389834289</v>
          </cell>
          <cell r="V77">
            <v>-713.33370623732844</v>
          </cell>
          <cell r="W77">
            <v>0</v>
          </cell>
          <cell r="X77">
            <v>0</v>
          </cell>
          <cell r="Y77">
            <v>0</v>
          </cell>
          <cell r="Z77">
            <v>1.0199999809265137</v>
          </cell>
          <cell r="AA77">
            <v>1.0199999809265137</v>
          </cell>
          <cell r="AB77">
            <v>1.0199999809265137</v>
          </cell>
          <cell r="AC77">
            <v>1.0199999809265137</v>
          </cell>
          <cell r="AD77">
            <v>1.0199999809265137</v>
          </cell>
          <cell r="AE77">
            <v>1.0199999809265137</v>
          </cell>
          <cell r="AF77">
            <v>1.0199999809265137</v>
          </cell>
        </row>
        <row r="78">
          <cell r="A78">
            <v>6</v>
          </cell>
          <cell r="B78" t="str">
            <v>4538</v>
          </cell>
          <cell r="C78" t="str">
            <v xml:space="preserve">Maskinist Reparationer                            </v>
          </cell>
          <cell r="D78">
            <v>-169</v>
          </cell>
          <cell r="F78">
            <v>-54</v>
          </cell>
          <cell r="I78">
            <v>-10</v>
          </cell>
          <cell r="J78">
            <v>10</v>
          </cell>
          <cell r="K78">
            <v>-10</v>
          </cell>
          <cell r="O78">
            <v>0</v>
          </cell>
          <cell r="P78">
            <v>-10.199999809265137</v>
          </cell>
          <cell r="Q78">
            <v>-10.403999610900883</v>
          </cell>
          <cell r="R78">
            <v>-10.612079404678356</v>
          </cell>
          <cell r="S78">
            <v>-10.824320790362572</v>
          </cell>
          <cell r="T78">
            <v>-11.040806999712288</v>
          </cell>
          <cell r="U78">
            <v>-11.261622929119852</v>
          </cell>
          <cell r="V78">
            <v>-11.486855172903839</v>
          </cell>
          <cell r="W78">
            <v>0</v>
          </cell>
          <cell r="X78">
            <v>0</v>
          </cell>
          <cell r="Y78">
            <v>0</v>
          </cell>
          <cell r="Z78">
            <v>1.0199999809265137</v>
          </cell>
          <cell r="AA78">
            <v>1.0199999809265137</v>
          </cell>
          <cell r="AB78">
            <v>1.0199999809265137</v>
          </cell>
          <cell r="AC78">
            <v>1.0199999809265137</v>
          </cell>
          <cell r="AD78">
            <v>1.0199999809265137</v>
          </cell>
          <cell r="AE78">
            <v>1.0199999809265137</v>
          </cell>
          <cell r="AF78">
            <v>1.0199999809265137</v>
          </cell>
        </row>
        <row r="79">
          <cell r="A79">
            <v>6</v>
          </cell>
          <cell r="B79" t="str">
            <v>4590</v>
          </cell>
          <cell r="C79" t="str">
            <v>Ej avdragsgill moms reparationer</v>
          </cell>
          <cell r="F79">
            <v>-2307</v>
          </cell>
          <cell r="I79">
            <v>-3851</v>
          </cell>
          <cell r="J79">
            <v>3851</v>
          </cell>
          <cell r="K79">
            <v>-3851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A80">
            <v>7</v>
          </cell>
          <cell r="B80" t="str">
            <v>4550</v>
          </cell>
          <cell r="C80" t="str">
            <v xml:space="preserve">Tomträttsavgäld                                   </v>
          </cell>
          <cell r="D80">
            <v>-40325</v>
          </cell>
          <cell r="F80">
            <v>-44259</v>
          </cell>
          <cell r="I80">
            <v>-48325</v>
          </cell>
          <cell r="J80">
            <v>48325</v>
          </cell>
          <cell r="K80">
            <v>-48325</v>
          </cell>
          <cell r="O80">
            <v>0</v>
          </cell>
          <cell r="P80">
            <v>-49291.499078273773</v>
          </cell>
          <cell r="Q80">
            <v>-50277.328119678517</v>
          </cell>
          <cell r="R80">
            <v>-51282.873723108154</v>
          </cell>
          <cell r="S80">
            <v>-52308.530219427128</v>
          </cell>
          <cell r="T80">
            <v>-53354.699826109638</v>
          </cell>
          <cell r="U80">
            <v>-54421.792804971694</v>
          </cell>
          <cell r="V80">
            <v>-55510.227623057806</v>
          </cell>
          <cell r="W80">
            <v>0</v>
          </cell>
          <cell r="X80">
            <v>0</v>
          </cell>
          <cell r="Y80">
            <v>0</v>
          </cell>
          <cell r="Z80">
            <v>1.0199999809265137</v>
          </cell>
          <cell r="AA80">
            <v>1.0199999809265137</v>
          </cell>
          <cell r="AB80">
            <v>1.0199999809265137</v>
          </cell>
          <cell r="AC80">
            <v>1.0199999809265137</v>
          </cell>
          <cell r="AD80">
            <v>1.0199999809265137</v>
          </cell>
          <cell r="AE80">
            <v>1.0199999809265137</v>
          </cell>
          <cell r="AF80">
            <v>1.0199999809265137</v>
          </cell>
        </row>
        <row r="81">
          <cell r="A81">
            <v>7</v>
          </cell>
          <cell r="B81" t="str">
            <v>4560</v>
          </cell>
          <cell r="C81" t="str">
            <v xml:space="preserve">Fastighetsskatt                                   </v>
          </cell>
          <cell r="D81">
            <v>-201947</v>
          </cell>
          <cell r="F81">
            <v>-148843</v>
          </cell>
          <cell r="I81">
            <v>-182263</v>
          </cell>
          <cell r="J81">
            <v>182263</v>
          </cell>
          <cell r="K81">
            <v>-182263</v>
          </cell>
          <cell r="O81">
            <v>0</v>
          </cell>
          <cell r="P81">
            <v>-185908.25652360916</v>
          </cell>
          <cell r="Q81">
            <v>-189626.41810816276</v>
          </cell>
          <cell r="R81">
            <v>-193418.94285348913</v>
          </cell>
          <cell r="S81">
            <v>-197287.31802138535</v>
          </cell>
          <cell r="T81">
            <v>-201233.06061885611</v>
          </cell>
          <cell r="U81">
            <v>-205257.7179930172</v>
          </cell>
          <cell r="V81">
            <v>-209362.86843789727</v>
          </cell>
          <cell r="W81">
            <v>0</v>
          </cell>
          <cell r="X81">
            <v>0</v>
          </cell>
          <cell r="Y81">
            <v>0</v>
          </cell>
          <cell r="Z81">
            <v>1.0199999809265137</v>
          </cell>
          <cell r="AA81">
            <v>1.0199999809265137</v>
          </cell>
          <cell r="AB81">
            <v>1.0199999809265137</v>
          </cell>
          <cell r="AC81">
            <v>1.0199999809265137</v>
          </cell>
          <cell r="AD81">
            <v>1.0199999809265137</v>
          </cell>
          <cell r="AE81">
            <v>1.0199999809265137</v>
          </cell>
          <cell r="AF81">
            <v>1.0199999809265137</v>
          </cell>
        </row>
        <row r="82">
          <cell r="A82">
            <v>7</v>
          </cell>
          <cell r="B82" t="str">
            <v>4561</v>
          </cell>
          <cell r="C82" t="str">
            <v>Fastighetsskatt, justering fg år</v>
          </cell>
          <cell r="D82">
            <v>-366</v>
          </cell>
          <cell r="F82">
            <v>15840</v>
          </cell>
          <cell r="I82">
            <v>0</v>
          </cell>
          <cell r="J82">
            <v>0</v>
          </cell>
          <cell r="K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A83">
            <v>8</v>
          </cell>
          <cell r="B83" t="str">
            <v>4000</v>
          </cell>
          <cell r="C83" t="str">
            <v>Ankomstbokade leverantörsfakturor</v>
          </cell>
          <cell r="D83">
            <v>0</v>
          </cell>
          <cell r="F83">
            <v>-5</v>
          </cell>
          <cell r="J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8</v>
          </cell>
          <cell r="B84" t="str">
            <v>4010</v>
          </cell>
          <cell r="C84" t="str">
            <v>Inköp vidareförsäljning</v>
          </cell>
          <cell r="F84">
            <v>-5547</v>
          </cell>
          <cell r="I84">
            <v>-839</v>
          </cell>
          <cell r="J84">
            <v>839</v>
          </cell>
          <cell r="K84">
            <v>-839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>
            <v>8</v>
          </cell>
          <cell r="B85" t="str">
            <v>4020</v>
          </cell>
          <cell r="C85" t="str">
            <v>Skadekostnad för vidarefakturering</v>
          </cell>
          <cell r="J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A86">
            <v>8</v>
          </cell>
          <cell r="B86" t="str">
            <v>4596</v>
          </cell>
          <cell r="C86" t="str">
            <v xml:space="preserve">Manuell utfördelning                              </v>
          </cell>
          <cell r="J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>
            <v>8</v>
          </cell>
          <cell r="B87" t="str">
            <v>4598</v>
          </cell>
          <cell r="C87" t="str">
            <v>Utfördelning regionadministrativa kostnader</v>
          </cell>
          <cell r="J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A88">
            <v>8</v>
          </cell>
          <cell r="B88" t="str">
            <v>4990</v>
          </cell>
          <cell r="C88" t="str">
            <v>Ej utfördelade kostnader</v>
          </cell>
          <cell r="D88">
            <v>5</v>
          </cell>
          <cell r="F88">
            <v>-4144</v>
          </cell>
          <cell r="H88">
            <v>-11</v>
          </cell>
          <cell r="J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A89">
            <v>8</v>
          </cell>
          <cell r="B89" t="str">
            <v>5000</v>
          </cell>
          <cell r="C89" t="str">
            <v>Ankomstkonto leverantörsfakturor</v>
          </cell>
          <cell r="F89">
            <v>0</v>
          </cell>
          <cell r="J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8</v>
          </cell>
          <cell r="B90" t="str">
            <v>5005</v>
          </cell>
          <cell r="C90" t="str">
            <v>Koncernintern hyreskostnad</v>
          </cell>
          <cell r="D90">
            <v>0</v>
          </cell>
          <cell r="J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A91">
            <v>8</v>
          </cell>
          <cell r="B91" t="str">
            <v>5010</v>
          </cell>
          <cell r="C91" t="str">
            <v xml:space="preserve">Lokalhyra                                         </v>
          </cell>
          <cell r="D91">
            <v>0</v>
          </cell>
          <cell r="J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>
            <v>8</v>
          </cell>
          <cell r="B92" t="str">
            <v>5090</v>
          </cell>
          <cell r="C92" t="str">
            <v xml:space="preserve">Övriga lokalkostnader                             </v>
          </cell>
          <cell r="D92">
            <v>-55</v>
          </cell>
          <cell r="F92">
            <v>-5</v>
          </cell>
          <cell r="J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A93">
            <v>8</v>
          </cell>
          <cell r="B93" t="str">
            <v>5410</v>
          </cell>
          <cell r="C93" t="str">
            <v xml:space="preserve">Diverse förbrukningsmaterial                      </v>
          </cell>
          <cell r="D93">
            <v>-8</v>
          </cell>
          <cell r="J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A94">
            <v>8</v>
          </cell>
          <cell r="B94" t="str">
            <v>5420</v>
          </cell>
          <cell r="C94" t="str">
            <v>Inredning</v>
          </cell>
          <cell r="J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A95">
            <v>8</v>
          </cell>
          <cell r="B95" t="str">
            <v>5460</v>
          </cell>
          <cell r="C95" t="str">
            <v xml:space="preserve">Diverse förbrukningsinventarier inkl. dataprogram </v>
          </cell>
          <cell r="D95">
            <v>-10</v>
          </cell>
          <cell r="J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>
            <v>8</v>
          </cell>
          <cell r="B96" t="str">
            <v>5480</v>
          </cell>
          <cell r="C96" t="str">
            <v>Arbetskläder och skyddsmaterial</v>
          </cell>
          <cell r="D96">
            <v>-10</v>
          </cell>
          <cell r="F96">
            <v>0</v>
          </cell>
          <cell r="J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A97">
            <v>8</v>
          </cell>
          <cell r="B97" t="str">
            <v>5500</v>
          </cell>
          <cell r="C97" t="str">
            <v>Reparation ovh underhåll av maskiner och inv</v>
          </cell>
          <cell r="J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A98">
            <v>8</v>
          </cell>
          <cell r="B98" t="str">
            <v>5501</v>
          </cell>
          <cell r="C98" t="str">
            <v>Reparationer och underhåll mask och inv</v>
          </cell>
          <cell r="J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A99">
            <v>8</v>
          </cell>
          <cell r="B99" t="str">
            <v>5611</v>
          </cell>
          <cell r="C99" t="str">
            <v>Drivmedel för personbilar</v>
          </cell>
          <cell r="D99">
            <v>-3</v>
          </cell>
          <cell r="J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A100">
            <v>8</v>
          </cell>
          <cell r="B100" t="str">
            <v>5612</v>
          </cell>
          <cell r="C100" t="str">
            <v>Försäkring och skatt för personbilar</v>
          </cell>
          <cell r="J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A101">
            <v>8</v>
          </cell>
          <cell r="B101" t="str">
            <v>5613</v>
          </cell>
          <cell r="C101" t="str">
            <v>Rep och underh av personbilar, tillbehör</v>
          </cell>
          <cell r="J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>
            <v>8</v>
          </cell>
          <cell r="B102" t="str">
            <v>5614</v>
          </cell>
          <cell r="C102" t="str">
            <v>P-avgifter &amp; garage</v>
          </cell>
          <cell r="D102">
            <v>-7</v>
          </cell>
          <cell r="J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A103">
            <v>8</v>
          </cell>
          <cell r="B103" t="str">
            <v>5619</v>
          </cell>
          <cell r="C103" t="str">
            <v>Övriga personbilskostnader</v>
          </cell>
          <cell r="D103">
            <v>0</v>
          </cell>
          <cell r="J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A104">
            <v>8</v>
          </cell>
          <cell r="B104" t="str">
            <v>5640</v>
          </cell>
          <cell r="C104" t="str">
            <v>Servicebilar</v>
          </cell>
          <cell r="J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8</v>
          </cell>
          <cell r="B105" t="str">
            <v>5650</v>
          </cell>
          <cell r="C105" t="str">
            <v xml:space="preserve">Traktorer                                         </v>
          </cell>
          <cell r="J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8</v>
          </cell>
          <cell r="B106" t="str">
            <v>5690</v>
          </cell>
          <cell r="C106" t="str">
            <v xml:space="preserve">Övriga kostnader för transportmedel               </v>
          </cell>
          <cell r="J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A107">
            <v>8</v>
          </cell>
          <cell r="B107" t="str">
            <v>5700</v>
          </cell>
          <cell r="C107" t="str">
            <v>Frakter och transporter</v>
          </cell>
          <cell r="D107">
            <v>-2</v>
          </cell>
          <cell r="J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A108">
            <v>8</v>
          </cell>
          <cell r="B108" t="str">
            <v>5810</v>
          </cell>
          <cell r="C108" t="str">
            <v>Resekostnader</v>
          </cell>
          <cell r="D108">
            <v>-14</v>
          </cell>
          <cell r="J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A109">
            <v>8</v>
          </cell>
          <cell r="B109" t="str">
            <v>5820</v>
          </cell>
          <cell r="C109" t="str">
            <v>Taxi</v>
          </cell>
          <cell r="J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A110">
            <v>8</v>
          </cell>
          <cell r="B110" t="str">
            <v>5910</v>
          </cell>
          <cell r="C110" t="str">
            <v xml:space="preserve">Extern Marknadsföring                             </v>
          </cell>
          <cell r="J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A111">
            <v>8</v>
          </cell>
          <cell r="B111" t="str">
            <v>5912</v>
          </cell>
          <cell r="C111" t="str">
            <v>Annonser (inkl mediarådgivning)</v>
          </cell>
          <cell r="J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A112">
            <v>8</v>
          </cell>
          <cell r="B112" t="str">
            <v>5913</v>
          </cell>
          <cell r="C112" t="str">
            <v>Marknadsföringsmaterial</v>
          </cell>
          <cell r="F112">
            <v>0</v>
          </cell>
          <cell r="J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A113">
            <v>8</v>
          </cell>
          <cell r="B113" t="str">
            <v>5915</v>
          </cell>
          <cell r="C113" t="str">
            <v xml:space="preserve">Aktiviteter                                       </v>
          </cell>
          <cell r="J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A114">
            <v>8</v>
          </cell>
          <cell r="B114" t="str">
            <v>5917</v>
          </cell>
          <cell r="C114" t="str">
            <v>Kostnader (inklusive PR)</v>
          </cell>
          <cell r="D114">
            <v>0</v>
          </cell>
          <cell r="J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>
            <v>8</v>
          </cell>
          <cell r="B115" t="str">
            <v>5918</v>
          </cell>
          <cell r="C115" t="str">
            <v>Extern Webb</v>
          </cell>
          <cell r="J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A116">
            <v>8</v>
          </cell>
          <cell r="B116" t="str">
            <v>5919</v>
          </cell>
          <cell r="C116" t="str">
            <v>Övrigt externt marknadsföring</v>
          </cell>
          <cell r="D116">
            <v>0</v>
          </cell>
          <cell r="J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A117">
            <v>8</v>
          </cell>
          <cell r="B117" t="str">
            <v>5930</v>
          </cell>
          <cell r="C117" t="str">
            <v xml:space="preserve">Reklamtrycksaker och direktreklam                 </v>
          </cell>
          <cell r="J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>
            <v>8</v>
          </cell>
          <cell r="B118" t="str">
            <v>5952</v>
          </cell>
          <cell r="C118" t="str">
            <v>Profilmaterial</v>
          </cell>
          <cell r="J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A119">
            <v>8</v>
          </cell>
          <cell r="B119" t="str">
            <v>5990</v>
          </cell>
          <cell r="C119" t="str">
            <v xml:space="preserve">Övriga kostnader för reklam och PR                </v>
          </cell>
          <cell r="D119">
            <v>-927</v>
          </cell>
          <cell r="J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A120">
            <v>8</v>
          </cell>
          <cell r="B120" t="str">
            <v>6071</v>
          </cell>
          <cell r="C120" t="str">
            <v xml:space="preserve">Representation avdragsgill                        </v>
          </cell>
          <cell r="D120">
            <v>0</v>
          </cell>
          <cell r="F120">
            <v>-1</v>
          </cell>
          <cell r="J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A121">
            <v>8</v>
          </cell>
          <cell r="B121" t="str">
            <v>6072</v>
          </cell>
          <cell r="C121" t="str">
            <v>Representation och gåvor ej avdragsgill</v>
          </cell>
          <cell r="D121">
            <v>0</v>
          </cell>
          <cell r="J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A122">
            <v>8</v>
          </cell>
          <cell r="B122" t="str">
            <v>6090</v>
          </cell>
          <cell r="C122" t="str">
            <v xml:space="preserve">Övriga försäljningskostnader                      </v>
          </cell>
          <cell r="F122">
            <v>0</v>
          </cell>
          <cell r="J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A123">
            <v>8</v>
          </cell>
          <cell r="B123" t="str">
            <v>6110</v>
          </cell>
          <cell r="C123" t="str">
            <v>Kontorsmaterial</v>
          </cell>
          <cell r="J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A124">
            <v>8</v>
          </cell>
          <cell r="B124" t="str">
            <v>6150</v>
          </cell>
          <cell r="C124" t="str">
            <v>Trycksaker</v>
          </cell>
          <cell r="J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A125">
            <v>8</v>
          </cell>
          <cell r="B125" t="str">
            <v>6190</v>
          </cell>
          <cell r="C125" t="str">
            <v>Övriga kontorskostnader</v>
          </cell>
          <cell r="J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8</v>
          </cell>
          <cell r="B126" t="str">
            <v>6211</v>
          </cell>
          <cell r="C126" t="str">
            <v xml:space="preserve">Telefon &amp; fax                                     </v>
          </cell>
          <cell r="D126">
            <v>-1</v>
          </cell>
          <cell r="J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A127">
            <v>8</v>
          </cell>
          <cell r="B127" t="str">
            <v>6212</v>
          </cell>
          <cell r="C127" t="str">
            <v xml:space="preserve">Mobiltelefon                                      </v>
          </cell>
          <cell r="D127">
            <v>-1</v>
          </cell>
          <cell r="J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A128">
            <v>8</v>
          </cell>
          <cell r="B128" t="str">
            <v>6230</v>
          </cell>
          <cell r="C128" t="str">
            <v>Datakommunikation</v>
          </cell>
          <cell r="J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A129">
            <v>8</v>
          </cell>
          <cell r="B129" t="str">
            <v>6250</v>
          </cell>
          <cell r="C129" t="str">
            <v>Porto och postbefordran</v>
          </cell>
          <cell r="J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A130">
            <v>8</v>
          </cell>
          <cell r="B130" t="str">
            <v>6310</v>
          </cell>
          <cell r="C130" t="str">
            <v>Företags- och ansvarsförsäkringar</v>
          </cell>
          <cell r="J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A131">
            <v>8</v>
          </cell>
          <cell r="B131" t="str">
            <v>6320</v>
          </cell>
          <cell r="C131" t="str">
            <v xml:space="preserve">Avgifter för juridiska åtgärder                   </v>
          </cell>
          <cell r="D131">
            <v>16</v>
          </cell>
          <cell r="F131">
            <v>-2</v>
          </cell>
          <cell r="J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A132">
            <v>8</v>
          </cell>
          <cell r="B132" t="str">
            <v>6354</v>
          </cell>
          <cell r="C132" t="str">
            <v xml:space="preserve">Befarade förluster på kundfordringar              </v>
          </cell>
          <cell r="J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8</v>
          </cell>
          <cell r="B133" t="str">
            <v>6490</v>
          </cell>
          <cell r="C133" t="str">
            <v xml:space="preserve">Övr förvaltningskostnader                         </v>
          </cell>
          <cell r="J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A134">
            <v>8</v>
          </cell>
          <cell r="B134" t="str">
            <v>6520</v>
          </cell>
          <cell r="C134" t="str">
            <v xml:space="preserve">Ritnings- och kopieringskostnader                 </v>
          </cell>
          <cell r="D134">
            <v>-10</v>
          </cell>
          <cell r="F134">
            <v>-7</v>
          </cell>
          <cell r="J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A135">
            <v>8</v>
          </cell>
          <cell r="B135" t="str">
            <v>6540</v>
          </cell>
          <cell r="C135" t="str">
            <v>ADB-tjänster</v>
          </cell>
          <cell r="J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A136">
            <v>8</v>
          </cell>
          <cell r="B136" t="str">
            <v>6542</v>
          </cell>
          <cell r="C136" t="str">
            <v>Underhåll/support</v>
          </cell>
          <cell r="J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A137">
            <v>8</v>
          </cell>
          <cell r="B137" t="str">
            <v>6546</v>
          </cell>
          <cell r="C137" t="str">
            <v>IT tjänster datakommunikation</v>
          </cell>
          <cell r="J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>
            <v>8</v>
          </cell>
          <cell r="B138" t="str">
            <v>6548</v>
          </cell>
          <cell r="C138" t="str">
            <v>Programvarukostnad</v>
          </cell>
          <cell r="J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A139">
            <v>8</v>
          </cell>
          <cell r="B139" t="str">
            <v>6550</v>
          </cell>
          <cell r="C139" t="str">
            <v xml:space="preserve">Konsultarvoden för speciella utredningar          </v>
          </cell>
          <cell r="D139">
            <v>-71</v>
          </cell>
          <cell r="F139">
            <v>-2</v>
          </cell>
          <cell r="J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A140">
            <v>8</v>
          </cell>
          <cell r="B140" t="str">
            <v>6551</v>
          </cell>
          <cell r="C140" t="str">
            <v>Kostnadsförda projekt</v>
          </cell>
          <cell r="J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A141">
            <v>8</v>
          </cell>
          <cell r="B141" t="str">
            <v>6552</v>
          </cell>
          <cell r="C141" t="str">
            <v>Revisionsnära tjänster</v>
          </cell>
          <cell r="J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>
            <v>8</v>
          </cell>
          <cell r="B142" t="str">
            <v>6580</v>
          </cell>
          <cell r="C142" t="str">
            <v xml:space="preserve">Advokat- och rättegångskostnader                  </v>
          </cell>
          <cell r="D142">
            <v>0</v>
          </cell>
          <cell r="F142">
            <v>-124</v>
          </cell>
          <cell r="I142">
            <v>-5</v>
          </cell>
          <cell r="J142">
            <v>5</v>
          </cell>
          <cell r="K142">
            <v>-5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>
            <v>8</v>
          </cell>
          <cell r="B143" t="str">
            <v>6590</v>
          </cell>
          <cell r="C143" t="str">
            <v xml:space="preserve">Övriga främmande tjänster                         </v>
          </cell>
          <cell r="F143">
            <v>0</v>
          </cell>
          <cell r="J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A144">
            <v>8</v>
          </cell>
          <cell r="B144" t="str">
            <v>6800</v>
          </cell>
          <cell r="C144" t="str">
            <v>Inhyrd personal</v>
          </cell>
          <cell r="F144">
            <v>0</v>
          </cell>
          <cell r="J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A145">
            <v>8</v>
          </cell>
          <cell r="B145" t="str">
            <v>6970</v>
          </cell>
          <cell r="C145" t="str">
            <v>Tidningar tidskrifter och facklitteratur</v>
          </cell>
          <cell r="D145">
            <v>-2</v>
          </cell>
          <cell r="J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A146">
            <v>8</v>
          </cell>
          <cell r="B146" t="str">
            <v>6981</v>
          </cell>
          <cell r="C146" t="str">
            <v xml:space="preserve">Föreningsavgifter avdragsgilla, BAO, Fastighets   </v>
          </cell>
          <cell r="J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A147">
            <v>8</v>
          </cell>
          <cell r="B147" t="str">
            <v>6982</v>
          </cell>
          <cell r="C147" t="str">
            <v>Föreningsavg ej avdragsgilla, BAO, Fastighets</v>
          </cell>
          <cell r="J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A148">
            <v>8</v>
          </cell>
          <cell r="B148" t="str">
            <v>6991</v>
          </cell>
          <cell r="C148" t="str">
            <v xml:space="preserve">Diverse övriga utgifter avdragsgilla              </v>
          </cell>
          <cell r="D148">
            <v>0</v>
          </cell>
          <cell r="J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A149">
            <v>8</v>
          </cell>
          <cell r="B149" t="str">
            <v>6992</v>
          </cell>
          <cell r="C149" t="str">
            <v xml:space="preserve">Diverse övriga utgifter ej avdragsgilla           </v>
          </cell>
          <cell r="D149">
            <v>0</v>
          </cell>
          <cell r="F149">
            <v>-1</v>
          </cell>
          <cell r="J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A150">
            <v>8</v>
          </cell>
          <cell r="B150" t="str">
            <v>6999</v>
          </cell>
          <cell r="C150" t="str">
            <v>Ej avdragsgill moms, ej drift</v>
          </cell>
          <cell r="D150">
            <v>-8</v>
          </cell>
          <cell r="F150">
            <v>-21</v>
          </cell>
          <cell r="J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A151">
            <v>8</v>
          </cell>
          <cell r="B151" t="str">
            <v>7011</v>
          </cell>
          <cell r="C151" t="str">
            <v>Löner till kollektivanställda</v>
          </cell>
          <cell r="J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A152">
            <v>8</v>
          </cell>
          <cell r="B152" t="str">
            <v>7015</v>
          </cell>
          <cell r="C152" t="str">
            <v>Löner timanställda kollektivanställda</v>
          </cell>
          <cell r="D152">
            <v>0</v>
          </cell>
          <cell r="F152">
            <v>0</v>
          </cell>
          <cell r="J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A153">
            <v>8</v>
          </cell>
          <cell r="B153" t="str">
            <v>7019</v>
          </cell>
          <cell r="C153" t="str">
            <v>Upplupna löner till kollektivanställda</v>
          </cell>
          <cell r="J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A154">
            <v>8</v>
          </cell>
          <cell r="B154" t="str">
            <v>7081</v>
          </cell>
          <cell r="C154" t="str">
            <v>Löner till koll för ej arbetad tid (sjuklön)</v>
          </cell>
          <cell r="J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A155">
            <v>8</v>
          </cell>
          <cell r="B155" t="str">
            <v>7090</v>
          </cell>
          <cell r="C155" t="str">
            <v>Förändring av semesterlöneskuld koll</v>
          </cell>
          <cell r="J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A156">
            <v>8</v>
          </cell>
          <cell r="B156" t="str">
            <v>7211</v>
          </cell>
          <cell r="C156" t="str">
            <v>Löner till tjänstemän</v>
          </cell>
          <cell r="J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A157">
            <v>8</v>
          </cell>
          <cell r="B157" t="str">
            <v>7215</v>
          </cell>
          <cell r="C157" t="str">
            <v>Löner timanställda tjänstemän</v>
          </cell>
          <cell r="J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A158">
            <v>8</v>
          </cell>
          <cell r="B158" t="str">
            <v>7219</v>
          </cell>
          <cell r="C158" t="str">
            <v>Upplupna löner till tjänstemän</v>
          </cell>
          <cell r="J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A159">
            <v>8</v>
          </cell>
          <cell r="B159" t="str">
            <v>7281</v>
          </cell>
          <cell r="C159" t="str">
            <v>Löner till tjm för ej arbetad tid (sjuklön)</v>
          </cell>
          <cell r="J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A160">
            <v>8</v>
          </cell>
          <cell r="B160" t="str">
            <v>7290</v>
          </cell>
          <cell r="C160" t="str">
            <v>Förändring av semesterlöneskuld tjm</v>
          </cell>
          <cell r="J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A161">
            <v>8</v>
          </cell>
          <cell r="B161" t="str">
            <v>7331</v>
          </cell>
          <cell r="C161" t="str">
            <v>Bilersättning, skattefri</v>
          </cell>
          <cell r="J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A162">
            <v>8</v>
          </cell>
          <cell r="B162" t="str">
            <v>7332</v>
          </cell>
          <cell r="C162" t="str">
            <v>Bilersättningar, skattepliktiga</v>
          </cell>
          <cell r="J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A163">
            <v>8</v>
          </cell>
          <cell r="B163" t="str">
            <v>7383</v>
          </cell>
          <cell r="C163" t="str">
            <v>Leasingavgifter personaldatorer</v>
          </cell>
          <cell r="J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A164">
            <v>8</v>
          </cell>
          <cell r="B164" t="str">
            <v>7384</v>
          </cell>
          <cell r="C164" t="str">
            <v xml:space="preserve">Kost för subv arb kläder                          </v>
          </cell>
          <cell r="J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A165">
            <v>8</v>
          </cell>
          <cell r="B165" t="str">
            <v>7386</v>
          </cell>
          <cell r="C165" t="str">
            <v xml:space="preserve">Försäkring &amp; skatt förmånsbil                     </v>
          </cell>
          <cell r="J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A166">
            <v>8</v>
          </cell>
          <cell r="B166" t="str">
            <v>7388</v>
          </cell>
          <cell r="C166" t="str">
            <v>Övriga kostnader förmånsbil</v>
          </cell>
          <cell r="J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A167">
            <v>8</v>
          </cell>
          <cell r="B167" t="str">
            <v>7390</v>
          </cell>
          <cell r="C167" t="str">
            <v>Övriga kostnadsersättningar</v>
          </cell>
          <cell r="J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A168">
            <v>8</v>
          </cell>
          <cell r="B168" t="str">
            <v>7411</v>
          </cell>
          <cell r="C168" t="str">
            <v>Ej avdragsgilla pensionskostnader</v>
          </cell>
          <cell r="J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A169">
            <v>8</v>
          </cell>
          <cell r="B169" t="str">
            <v>7510</v>
          </cell>
          <cell r="C169" t="str">
            <v>Arbetsgivaravg för löner och ersättningar</v>
          </cell>
          <cell r="D169">
            <v>0</v>
          </cell>
          <cell r="F169">
            <v>0</v>
          </cell>
          <cell r="J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A170">
            <v>8</v>
          </cell>
          <cell r="B170" t="str">
            <v>7519</v>
          </cell>
          <cell r="C170" t="str">
            <v>Arbetsgivaravg för semester och löneskuld</v>
          </cell>
          <cell r="J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A171">
            <v>8</v>
          </cell>
          <cell r="B171" t="str">
            <v>7533</v>
          </cell>
          <cell r="C171" t="str">
            <v>Särskild löneskatt för pensionskostnader</v>
          </cell>
          <cell r="J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A172">
            <v>8</v>
          </cell>
          <cell r="B172" t="str">
            <v>7550</v>
          </cell>
          <cell r="C172" t="str">
            <v>Utfördelade sociala kostnader tjänstemän</v>
          </cell>
          <cell r="J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A173">
            <v>8</v>
          </cell>
          <cell r="B173" t="str">
            <v>7555</v>
          </cell>
          <cell r="C173" t="str">
            <v>Utfördelade sociala kostnader koll</v>
          </cell>
          <cell r="J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A174">
            <v>8</v>
          </cell>
          <cell r="B174" t="str">
            <v>7560</v>
          </cell>
          <cell r="C174" t="str">
            <v>Uttagsmoms</v>
          </cell>
          <cell r="J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A175">
            <v>8</v>
          </cell>
          <cell r="B175" t="str">
            <v>7570</v>
          </cell>
          <cell r="C175" t="str">
            <v xml:space="preserve">Premier för arbetsmarknadsförsäkringar, AMF       </v>
          </cell>
          <cell r="J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A176">
            <v>8</v>
          </cell>
          <cell r="B176" t="str">
            <v>7580</v>
          </cell>
          <cell r="C176" t="str">
            <v>Grupplivsförsäkringspremier, frivilliga</v>
          </cell>
          <cell r="J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A177">
            <v>8</v>
          </cell>
          <cell r="B177" t="str">
            <v>7610</v>
          </cell>
          <cell r="C177" t="str">
            <v>Utbildning</v>
          </cell>
          <cell r="J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A178">
            <v>8</v>
          </cell>
          <cell r="B178" t="str">
            <v>7615</v>
          </cell>
          <cell r="C178" t="str">
            <v>Konferens</v>
          </cell>
          <cell r="J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A179">
            <v>8</v>
          </cell>
          <cell r="B179" t="str">
            <v>7621</v>
          </cell>
          <cell r="C179" t="str">
            <v>Sjuk &amp; häsovård avdragsgill</v>
          </cell>
          <cell r="J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A180">
            <v>8</v>
          </cell>
          <cell r="B180" t="str">
            <v>7622</v>
          </cell>
          <cell r="C180" t="str">
            <v>Sjuk &amp; häsovård ej avdragsgill</v>
          </cell>
          <cell r="J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A181">
            <v>8</v>
          </cell>
          <cell r="B181" t="str">
            <v>7623</v>
          </cell>
          <cell r="C181" t="str">
            <v>Terminalglasögon</v>
          </cell>
          <cell r="J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>
            <v>8</v>
          </cell>
          <cell r="B182" t="str">
            <v>7631</v>
          </cell>
          <cell r="C182" t="str">
            <v>Personalrepr gåvor avdragsgill</v>
          </cell>
          <cell r="D182">
            <v>-6</v>
          </cell>
          <cell r="J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A183">
            <v>8</v>
          </cell>
          <cell r="B183" t="str">
            <v>7632</v>
          </cell>
          <cell r="C183" t="str">
            <v>Personalrepr gåvor ej avdragsgill</v>
          </cell>
          <cell r="J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A184">
            <v>8</v>
          </cell>
          <cell r="B184" t="str">
            <v>7691</v>
          </cell>
          <cell r="C184" t="str">
            <v>Personalrekrytering</v>
          </cell>
          <cell r="J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A185">
            <v>8</v>
          </cell>
          <cell r="B185" t="str">
            <v>7693</v>
          </cell>
          <cell r="C185" t="str">
            <v>Fritidsverksamhet, motionsbidrag</v>
          </cell>
          <cell r="J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A186">
            <v>8</v>
          </cell>
          <cell r="B186" t="str">
            <v>7699</v>
          </cell>
          <cell r="C186" t="str">
            <v xml:space="preserve">Övriga personalkostnader                          </v>
          </cell>
          <cell r="J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A187">
            <v>8</v>
          </cell>
          <cell r="B187" t="str">
            <v>8220</v>
          </cell>
          <cell r="C187" t="str">
            <v xml:space="preserve">Utdelning Brandkontoret-Skatttefri                </v>
          </cell>
          <cell r="D187">
            <v>414</v>
          </cell>
          <cell r="F187">
            <v>421</v>
          </cell>
          <cell r="J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A188">
            <v>8</v>
          </cell>
          <cell r="B188" t="str">
            <v>8422</v>
          </cell>
          <cell r="C188" t="str">
            <v xml:space="preserve">Räntekostnader leverantör                         </v>
          </cell>
          <cell r="D188">
            <v>-114</v>
          </cell>
          <cell r="F188">
            <v>-162</v>
          </cell>
          <cell r="I188">
            <v>-50</v>
          </cell>
          <cell r="J188">
            <v>50</v>
          </cell>
          <cell r="K188">
            <v>-50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A189">
            <v>9</v>
          </cell>
          <cell r="B189" t="str">
            <v>4540</v>
          </cell>
          <cell r="C189" t="str">
            <v xml:space="preserve">Planerat underhåll                                </v>
          </cell>
          <cell r="D189">
            <v>-69186</v>
          </cell>
          <cell r="F189">
            <v>-29971</v>
          </cell>
          <cell r="I189">
            <v>-63559</v>
          </cell>
          <cell r="J189">
            <v>63559</v>
          </cell>
          <cell r="K189">
            <v>-63559</v>
          </cell>
          <cell r="O189">
            <v>0</v>
          </cell>
        </row>
        <row r="190">
          <cell r="A190">
            <v>9</v>
          </cell>
          <cell r="B190" t="str">
            <v>4541</v>
          </cell>
          <cell r="C190" t="str">
            <v xml:space="preserve">Planerat underhåll byggnad utvändigt              </v>
          </cell>
          <cell r="D190">
            <v>-17659</v>
          </cell>
          <cell r="F190">
            <v>-2384</v>
          </cell>
          <cell r="I190">
            <v>-10382</v>
          </cell>
          <cell r="J190">
            <v>10382</v>
          </cell>
          <cell r="K190">
            <v>-10382</v>
          </cell>
          <cell r="O190">
            <v>0</v>
          </cell>
        </row>
        <row r="191">
          <cell r="A191">
            <v>9</v>
          </cell>
          <cell r="B191" t="str">
            <v>4542</v>
          </cell>
          <cell r="C191" t="str">
            <v xml:space="preserve">Planerat underhåll byggnad invändigt              </v>
          </cell>
          <cell r="D191">
            <v>-10030</v>
          </cell>
          <cell r="F191">
            <v>-2797</v>
          </cell>
          <cell r="I191">
            <v>-3579</v>
          </cell>
          <cell r="J191">
            <v>3579</v>
          </cell>
          <cell r="K191">
            <v>-3579</v>
          </cell>
          <cell r="O191">
            <v>0</v>
          </cell>
        </row>
        <row r="192">
          <cell r="A192">
            <v>9</v>
          </cell>
          <cell r="B192" t="str">
            <v>4543</v>
          </cell>
          <cell r="C192" t="str">
            <v xml:space="preserve">Planerat underhåll lägenhet                       </v>
          </cell>
          <cell r="D192">
            <v>-12414</v>
          </cell>
          <cell r="F192">
            <v>-11001</v>
          </cell>
          <cell r="I192">
            <v>-19629</v>
          </cell>
          <cell r="J192">
            <v>19629</v>
          </cell>
          <cell r="K192">
            <v>-19629</v>
          </cell>
          <cell r="O192">
            <v>0</v>
          </cell>
        </row>
        <row r="193">
          <cell r="A193">
            <v>9</v>
          </cell>
          <cell r="B193" t="str">
            <v>4544</v>
          </cell>
          <cell r="C193" t="str">
            <v xml:space="preserve">Planerat underhåll installation                   </v>
          </cell>
          <cell r="D193">
            <v>-23946</v>
          </cell>
          <cell r="F193">
            <v>-11365</v>
          </cell>
          <cell r="I193">
            <v>-7174</v>
          </cell>
          <cell r="J193">
            <v>7174</v>
          </cell>
          <cell r="K193">
            <v>-7174</v>
          </cell>
          <cell r="O193">
            <v>0</v>
          </cell>
        </row>
        <row r="194">
          <cell r="A194">
            <v>9</v>
          </cell>
          <cell r="B194" t="str">
            <v>4545</v>
          </cell>
          <cell r="C194" t="str">
            <v xml:space="preserve">Planerat underhåll mark trädg                     </v>
          </cell>
          <cell r="D194">
            <v>-3088</v>
          </cell>
          <cell r="F194">
            <v>-893</v>
          </cell>
          <cell r="I194">
            <v>-4885</v>
          </cell>
          <cell r="J194">
            <v>4885</v>
          </cell>
          <cell r="K194">
            <v>-4885</v>
          </cell>
          <cell r="O194">
            <v>0</v>
          </cell>
        </row>
        <row r="195">
          <cell r="A195">
            <v>9</v>
          </cell>
          <cell r="B195" t="str">
            <v>4546</v>
          </cell>
          <cell r="C195" t="str">
            <v xml:space="preserve">Övriga fastighetskostnader (inklusive HLU)        </v>
          </cell>
          <cell r="D195">
            <v>-9356</v>
          </cell>
          <cell r="F195">
            <v>-7078</v>
          </cell>
          <cell r="I195">
            <v>-5945</v>
          </cell>
          <cell r="J195">
            <v>5945</v>
          </cell>
          <cell r="K195">
            <v>-5945</v>
          </cell>
          <cell r="O195">
            <v>0</v>
          </cell>
        </row>
        <row r="196">
          <cell r="A196">
            <v>9</v>
          </cell>
          <cell r="B196" t="str">
            <v>4548</v>
          </cell>
          <cell r="C196" t="str">
            <v>OVK (Diös)</v>
          </cell>
          <cell r="D196">
            <v>-1870</v>
          </cell>
          <cell r="F196">
            <v>-313</v>
          </cell>
          <cell r="I196">
            <v>-228</v>
          </cell>
          <cell r="J196">
            <v>228</v>
          </cell>
          <cell r="K196">
            <v>-228</v>
          </cell>
          <cell r="O196">
            <v>0</v>
          </cell>
        </row>
        <row r="197">
          <cell r="A197">
            <v>9</v>
          </cell>
          <cell r="B197" t="str">
            <v>4549</v>
          </cell>
          <cell r="C197" t="str">
            <v xml:space="preserve">Icke avdragsgill moms på underhållskostnader      </v>
          </cell>
          <cell r="D197">
            <v>-19676</v>
          </cell>
          <cell r="F197">
            <v>-11718</v>
          </cell>
          <cell r="I197">
            <v>-17960</v>
          </cell>
          <cell r="J197">
            <v>17960</v>
          </cell>
          <cell r="K197">
            <v>-17960</v>
          </cell>
          <cell r="O197">
            <v>0</v>
          </cell>
        </row>
        <row r="198">
          <cell r="A198">
            <v>9</v>
          </cell>
          <cell r="B198" t="str">
            <v>4580</v>
          </cell>
          <cell r="C198" t="str">
            <v>Projektkostnader</v>
          </cell>
          <cell r="D198">
            <v>-92</v>
          </cell>
          <cell r="F198">
            <v>-12551</v>
          </cell>
          <cell r="I198">
            <v>-55590</v>
          </cell>
          <cell r="J198">
            <v>55590</v>
          </cell>
          <cell r="K198">
            <v>-55590</v>
          </cell>
          <cell r="O198">
            <v>0</v>
          </cell>
        </row>
        <row r="199">
          <cell r="A199">
            <v>9</v>
          </cell>
          <cell r="B199" t="str">
            <v>4581</v>
          </cell>
          <cell r="C199" t="str">
            <v>Oplanerat underhåll</v>
          </cell>
          <cell r="D199">
            <v>-463</v>
          </cell>
          <cell r="F199">
            <v>-1387</v>
          </cell>
          <cell r="J199">
            <v>0</v>
          </cell>
          <cell r="O199">
            <v>0</v>
          </cell>
        </row>
        <row r="200">
          <cell r="A200">
            <v>10</v>
          </cell>
          <cell r="B200" t="str">
            <v>4537</v>
          </cell>
          <cell r="C200" t="str">
            <v xml:space="preserve">Hyresgästanpassning                               </v>
          </cell>
          <cell r="D200">
            <v>-125711</v>
          </cell>
          <cell r="F200">
            <v>-57835</v>
          </cell>
          <cell r="I200">
            <v>-116613</v>
          </cell>
          <cell r="J200">
            <v>116613</v>
          </cell>
          <cell r="K200">
            <v>-116613</v>
          </cell>
          <cell r="O200">
            <v>0</v>
          </cell>
        </row>
        <row r="201">
          <cell r="A201">
            <v>10</v>
          </cell>
          <cell r="B201" t="str">
            <v>4539</v>
          </cell>
          <cell r="C201" t="str">
            <v xml:space="preserve">Icke avdragsgill moms på hyresgästanpassningar    </v>
          </cell>
          <cell r="D201">
            <v>360</v>
          </cell>
          <cell r="F201">
            <v>-1478</v>
          </cell>
          <cell r="I201">
            <v>-1647</v>
          </cell>
          <cell r="J201">
            <v>1647</v>
          </cell>
          <cell r="K201">
            <v>-1647</v>
          </cell>
          <cell r="O201">
            <v>0</v>
          </cell>
        </row>
        <row r="202">
          <cell r="A202">
            <v>10</v>
          </cell>
          <cell r="B202" t="str">
            <v>4547</v>
          </cell>
          <cell r="C202" t="str">
            <v>Periodiserade hyresgästanpassningar</v>
          </cell>
          <cell r="J202">
            <v>0</v>
          </cell>
          <cell r="O202">
            <v>0</v>
          </cell>
        </row>
        <row r="203">
          <cell r="A203">
            <v>11</v>
          </cell>
          <cell r="B203" t="str">
            <v>4536</v>
          </cell>
          <cell r="C203" t="str">
            <v xml:space="preserve">Reparation övrigt                                 </v>
          </cell>
          <cell r="D203">
            <v>-20522</v>
          </cell>
          <cell r="F203">
            <v>-12987</v>
          </cell>
          <cell r="I203">
            <v>-22782</v>
          </cell>
          <cell r="J203">
            <v>22782</v>
          </cell>
          <cell r="K203">
            <v>-22782</v>
          </cell>
          <cell r="O203">
            <v>0</v>
          </cell>
        </row>
        <row r="204">
          <cell r="A204">
            <v>12</v>
          </cell>
          <cell r="B204" t="str">
            <v>4599</v>
          </cell>
          <cell r="C204" t="str">
            <v>Jämförelsestörande poster (driftskostnader utanför</v>
          </cell>
          <cell r="D204">
            <v>-2610</v>
          </cell>
          <cell r="F204">
            <v>57</v>
          </cell>
          <cell r="J204">
            <v>0</v>
          </cell>
          <cell r="O204">
            <v>0</v>
          </cell>
        </row>
      </sheetData>
      <sheetData sheetId="1">
        <row r="1">
          <cell r="A1">
            <v>1</v>
          </cell>
          <cell r="B1" t="str">
            <v>3005</v>
          </cell>
          <cell r="C1" t="str">
            <v xml:space="preserve">Koncerninterna hyresintäkter                      </v>
          </cell>
          <cell r="D1">
            <v>19</v>
          </cell>
          <cell r="E1">
            <v>18</v>
          </cell>
          <cell r="H1">
            <v>11</v>
          </cell>
          <cell r="I1">
            <v>11</v>
          </cell>
        </row>
        <row r="2">
          <cell r="A2">
            <v>1</v>
          </cell>
          <cell r="B2" t="str">
            <v>3010</v>
          </cell>
          <cell r="C2" t="str">
            <v xml:space="preserve">Hyresintäkter bostäder                            </v>
          </cell>
          <cell r="D2">
            <v>230</v>
          </cell>
          <cell r="E2">
            <v>214</v>
          </cell>
          <cell r="H2">
            <v>227</v>
          </cell>
          <cell r="I2">
            <v>227</v>
          </cell>
        </row>
        <row r="3">
          <cell r="A3">
            <v>1</v>
          </cell>
          <cell r="B3" t="str">
            <v>3020</v>
          </cell>
          <cell r="C3" t="str">
            <v xml:space="preserve">Hyresintäkter lokaler                             </v>
          </cell>
          <cell r="D3">
            <v>834</v>
          </cell>
          <cell r="E3">
            <v>858</v>
          </cell>
          <cell r="G3">
            <v>1</v>
          </cell>
          <cell r="H3">
            <v>864</v>
          </cell>
          <cell r="I3">
            <v>864</v>
          </cell>
        </row>
        <row r="4">
          <cell r="A4">
            <v>1</v>
          </cell>
          <cell r="B4" t="str">
            <v>3025</v>
          </cell>
          <cell r="C4" t="str">
            <v xml:space="preserve">Hyresintäkter Galleria                            </v>
          </cell>
          <cell r="D4">
            <v>5</v>
          </cell>
          <cell r="E4">
            <v>4</v>
          </cell>
          <cell r="H4">
            <v>4</v>
          </cell>
          <cell r="I4">
            <v>4</v>
          </cell>
        </row>
        <row r="5">
          <cell r="A5">
            <v>1</v>
          </cell>
          <cell r="B5" t="str">
            <v>3029</v>
          </cell>
          <cell r="C5" t="str">
            <v>Hyrestillägg Galleria</v>
          </cell>
          <cell r="E5">
            <v>1</v>
          </cell>
          <cell r="I5">
            <v>1</v>
          </cell>
        </row>
        <row r="6">
          <cell r="A6">
            <v>1</v>
          </cell>
          <cell r="B6" t="str">
            <v>3030</v>
          </cell>
          <cell r="C6" t="str">
            <v>Hyrestillägg marknadsföringsbidrag Galleria</v>
          </cell>
          <cell r="E6">
            <v>1</v>
          </cell>
          <cell r="I6">
            <v>1</v>
          </cell>
        </row>
        <row r="7">
          <cell r="A7">
            <v>1</v>
          </cell>
          <cell r="B7" t="str">
            <v>3031</v>
          </cell>
          <cell r="C7" t="str">
            <v xml:space="preserve">Hyrestillägg värme/kyla                           </v>
          </cell>
          <cell r="D7">
            <v>18</v>
          </cell>
          <cell r="E7">
            <v>18</v>
          </cell>
          <cell r="H7">
            <v>19</v>
          </cell>
          <cell r="I7">
            <v>19</v>
          </cell>
        </row>
        <row r="8">
          <cell r="A8">
            <v>1</v>
          </cell>
          <cell r="B8" t="str">
            <v>3032</v>
          </cell>
          <cell r="C8" t="str">
            <v xml:space="preserve">Hyrestillägg fastighetsskatt                </v>
          </cell>
          <cell r="D8">
            <v>56</v>
          </cell>
          <cell r="E8">
            <v>50</v>
          </cell>
          <cell r="H8">
            <v>48</v>
          </cell>
          <cell r="I8">
            <v>48</v>
          </cell>
        </row>
        <row r="9">
          <cell r="A9">
            <v>1</v>
          </cell>
          <cell r="B9" t="str">
            <v>3033</v>
          </cell>
          <cell r="C9" t="str">
            <v xml:space="preserve">Hyrestillägg VA                                   </v>
          </cell>
          <cell r="D9">
            <v>1</v>
          </cell>
          <cell r="E9">
            <v>1</v>
          </cell>
          <cell r="H9">
            <v>1</v>
          </cell>
          <cell r="I9">
            <v>1</v>
          </cell>
        </row>
        <row r="10">
          <cell r="A10">
            <v>1</v>
          </cell>
          <cell r="B10" t="str">
            <v>3034</v>
          </cell>
          <cell r="C10" t="str">
            <v xml:space="preserve">Hyrestillägg EL                                   </v>
          </cell>
          <cell r="D10">
            <v>12</v>
          </cell>
          <cell r="E10">
            <v>14</v>
          </cell>
          <cell r="G10">
            <v>0</v>
          </cell>
          <cell r="H10">
            <v>14</v>
          </cell>
          <cell r="I10">
            <v>14</v>
          </cell>
        </row>
        <row r="11">
          <cell r="A11">
            <v>1</v>
          </cell>
          <cell r="B11" t="str">
            <v>3035</v>
          </cell>
          <cell r="C11" t="str">
            <v xml:space="preserve">Hyrestillägg Övrigt                               </v>
          </cell>
          <cell r="D11">
            <v>10</v>
          </cell>
          <cell r="E11">
            <v>9</v>
          </cell>
          <cell r="H11">
            <v>9</v>
          </cell>
          <cell r="I11">
            <v>9</v>
          </cell>
        </row>
        <row r="12">
          <cell r="A12">
            <v>1</v>
          </cell>
          <cell r="B12" t="str">
            <v>3036</v>
          </cell>
          <cell r="C12" t="str">
            <v xml:space="preserve">Hyrestillägg avgäld                               </v>
          </cell>
          <cell r="D12">
            <v>1</v>
          </cell>
          <cell r="E12">
            <v>1</v>
          </cell>
          <cell r="H12">
            <v>1</v>
          </cell>
          <cell r="I12">
            <v>1</v>
          </cell>
        </row>
        <row r="13">
          <cell r="A13">
            <v>1</v>
          </cell>
          <cell r="B13" t="str">
            <v>3037</v>
          </cell>
          <cell r="C13" t="str">
            <v xml:space="preserve">Hyrestillägg övrigt, bostäder                     </v>
          </cell>
          <cell r="D13">
            <v>0</v>
          </cell>
        </row>
        <row r="14">
          <cell r="A14">
            <v>1</v>
          </cell>
          <cell r="B14" t="str">
            <v>3038</v>
          </cell>
          <cell r="C14" t="str">
            <v>Hyrestillägg servicetjänster hyresgäster</v>
          </cell>
          <cell r="E14">
            <v>0</v>
          </cell>
          <cell r="H14">
            <v>0</v>
          </cell>
          <cell r="I14">
            <v>0</v>
          </cell>
        </row>
        <row r="15">
          <cell r="A15">
            <v>1</v>
          </cell>
          <cell r="B15" t="str">
            <v>3039</v>
          </cell>
          <cell r="C15" t="str">
            <v>Hyrestillägg sophantering</v>
          </cell>
          <cell r="D15">
            <v>0</v>
          </cell>
          <cell r="E15">
            <v>1</v>
          </cell>
          <cell r="H15">
            <v>1</v>
          </cell>
          <cell r="I15">
            <v>1</v>
          </cell>
        </row>
        <row r="16">
          <cell r="A16">
            <v>1</v>
          </cell>
          <cell r="B16" t="str">
            <v>3040</v>
          </cell>
          <cell r="C16" t="str">
            <v xml:space="preserve">Hyresintäkter garage                              </v>
          </cell>
          <cell r="D16">
            <v>22</v>
          </cell>
          <cell r="E16">
            <v>22</v>
          </cell>
          <cell r="H16">
            <v>24</v>
          </cell>
          <cell r="I16">
            <v>24</v>
          </cell>
        </row>
        <row r="17">
          <cell r="A17">
            <v>1</v>
          </cell>
          <cell r="B17" t="str">
            <v>3050</v>
          </cell>
          <cell r="C17" t="str">
            <v xml:space="preserve">Hyresintäkter parkering                           </v>
          </cell>
          <cell r="D17">
            <v>10</v>
          </cell>
          <cell r="E17">
            <v>8</v>
          </cell>
          <cell r="H17">
            <v>9</v>
          </cell>
          <cell r="I17">
            <v>9</v>
          </cell>
        </row>
        <row r="18">
          <cell r="A18">
            <v>1</v>
          </cell>
          <cell r="B18" t="str">
            <v>3060</v>
          </cell>
          <cell r="C18" t="str">
            <v xml:space="preserve">Övriga hyresintäkter                              </v>
          </cell>
          <cell r="D18">
            <v>10</v>
          </cell>
          <cell r="E18">
            <v>38</v>
          </cell>
          <cell r="H18">
            <v>3</v>
          </cell>
          <cell r="I18">
            <v>3</v>
          </cell>
        </row>
        <row r="19">
          <cell r="A19">
            <v>1</v>
          </cell>
          <cell r="B19" t="str">
            <v>3070</v>
          </cell>
          <cell r="C19" t="str">
            <v xml:space="preserve">Hyresrabatter                                     </v>
          </cell>
          <cell r="D19">
            <v>-17</v>
          </cell>
          <cell r="E19">
            <v>-19</v>
          </cell>
          <cell r="H19">
            <v>-19</v>
          </cell>
          <cell r="I19">
            <v>-19</v>
          </cell>
        </row>
        <row r="20">
          <cell r="A20">
            <v>1</v>
          </cell>
          <cell r="B20" t="str">
            <v>3900</v>
          </cell>
          <cell r="C20" t="str">
            <v>Övriga förvaltningsintäkter</v>
          </cell>
          <cell r="D20">
            <v>4</v>
          </cell>
          <cell r="E20">
            <v>1</v>
          </cell>
          <cell r="H20">
            <v>0</v>
          </cell>
          <cell r="I20">
            <v>0</v>
          </cell>
        </row>
        <row r="21">
          <cell r="A21">
            <v>1</v>
          </cell>
          <cell r="B21" t="str">
            <v>3910</v>
          </cell>
          <cell r="C21" t="str">
            <v>Vidarefakturering övriga tjänster</v>
          </cell>
          <cell r="E21">
            <v>2</v>
          </cell>
          <cell r="H21">
            <v>0</v>
          </cell>
          <cell r="I21">
            <v>0</v>
          </cell>
        </row>
        <row r="22">
          <cell r="A22">
            <v>1</v>
          </cell>
          <cell r="B22" t="str">
            <v>3911</v>
          </cell>
          <cell r="C22" t="str">
            <v>Vidarefakturering eget arbete</v>
          </cell>
          <cell r="E22">
            <v>0</v>
          </cell>
          <cell r="H22">
            <v>0</v>
          </cell>
          <cell r="I22">
            <v>0</v>
          </cell>
        </row>
        <row r="23">
          <cell r="A23">
            <v>1</v>
          </cell>
          <cell r="B23" t="str">
            <v>3912</v>
          </cell>
          <cell r="C23" t="str">
            <v>Fakturering eget arbete momspliktigt(Vitec)</v>
          </cell>
        </row>
        <row r="24">
          <cell r="A24">
            <v>1</v>
          </cell>
          <cell r="B24" t="str">
            <v>3913</v>
          </cell>
          <cell r="C24" t="str">
            <v>Fakturering eget arbete momspliktigt(Agresso)</v>
          </cell>
        </row>
        <row r="25">
          <cell r="A25">
            <v>1</v>
          </cell>
          <cell r="B25" t="str">
            <v>3920</v>
          </cell>
          <cell r="C25" t="str">
            <v>Vidarefakturering skadeersättning</v>
          </cell>
          <cell r="E25">
            <v>0</v>
          </cell>
        </row>
        <row r="26">
          <cell r="A26">
            <v>1</v>
          </cell>
          <cell r="B26" t="str">
            <v>3921</v>
          </cell>
          <cell r="C26" t="str">
            <v>Fakturering skadeersättning ej moms(Agresso)</v>
          </cell>
          <cell r="E26">
            <v>0</v>
          </cell>
        </row>
        <row r="27">
          <cell r="A27">
            <v>1</v>
          </cell>
          <cell r="B27" t="str">
            <v>3922</v>
          </cell>
          <cell r="C27" t="str">
            <v>Fakturering eget arb/skadeers ej moms(Vitec)</v>
          </cell>
        </row>
        <row r="28">
          <cell r="A28">
            <v>1</v>
          </cell>
          <cell r="B28" t="str">
            <v>3923</v>
          </cell>
          <cell r="C28" t="str">
            <v>Fakturering eget arb/skadeers ej moms(Agresso)</v>
          </cell>
        </row>
        <row r="29">
          <cell r="A29">
            <v>1</v>
          </cell>
          <cell r="B29" t="str">
            <v>3990</v>
          </cell>
          <cell r="C29" t="str">
            <v>Övriga rörelsegrenar</v>
          </cell>
          <cell r="D29">
            <v>0</v>
          </cell>
          <cell r="E29">
            <v>0</v>
          </cell>
        </row>
        <row r="30">
          <cell r="A30">
            <v>2</v>
          </cell>
          <cell r="B30" t="str">
            <v>3080</v>
          </cell>
          <cell r="C30" t="str">
            <v xml:space="preserve">Evakuering bostäder (rabatt)                      </v>
          </cell>
          <cell r="D30">
            <v>0</v>
          </cell>
        </row>
        <row r="31">
          <cell r="A31">
            <v>2</v>
          </cell>
          <cell r="B31" t="str">
            <v>3210</v>
          </cell>
          <cell r="C31" t="str">
            <v xml:space="preserve">Outhyrt bostäder                                  </v>
          </cell>
          <cell r="D31">
            <v>-1</v>
          </cell>
          <cell r="E31">
            <v>0</v>
          </cell>
          <cell r="H31">
            <v>0</v>
          </cell>
          <cell r="I31">
            <v>0</v>
          </cell>
        </row>
        <row r="32">
          <cell r="A32">
            <v>2</v>
          </cell>
          <cell r="B32" t="str">
            <v>3220</v>
          </cell>
          <cell r="C32" t="str">
            <v xml:space="preserve">Outhyrt lokaler                                   </v>
          </cell>
          <cell r="D32">
            <v>-74</v>
          </cell>
          <cell r="E32">
            <v>-88</v>
          </cell>
          <cell r="H32">
            <v>-106</v>
          </cell>
          <cell r="I32">
            <v>-106</v>
          </cell>
        </row>
        <row r="33">
          <cell r="A33">
            <v>2</v>
          </cell>
          <cell r="B33" t="str">
            <v>3240</v>
          </cell>
          <cell r="C33" t="str">
            <v xml:space="preserve">Outhyrt garage                                    </v>
          </cell>
          <cell r="D33">
            <v>-2</v>
          </cell>
          <cell r="E33">
            <v>-2</v>
          </cell>
          <cell r="H33">
            <v>-5</v>
          </cell>
          <cell r="I33">
            <v>-5</v>
          </cell>
        </row>
        <row r="34">
          <cell r="A34">
            <v>2</v>
          </cell>
          <cell r="B34" t="str">
            <v>3250</v>
          </cell>
          <cell r="C34" t="str">
            <v xml:space="preserve">Outhyrt parkering                                 </v>
          </cell>
          <cell r="D34">
            <v>-1</v>
          </cell>
          <cell r="E34">
            <v>-1</v>
          </cell>
          <cell r="H34">
            <v>-1</v>
          </cell>
          <cell r="I34">
            <v>-1</v>
          </cell>
        </row>
        <row r="35">
          <cell r="A35">
            <v>3</v>
          </cell>
          <cell r="B35" t="str">
            <v>3090</v>
          </cell>
          <cell r="C35" t="str">
            <v xml:space="preserve">Förvaltningsuppdrag koncernföretag                </v>
          </cell>
          <cell r="E35">
            <v>0</v>
          </cell>
        </row>
        <row r="36">
          <cell r="A36">
            <v>3</v>
          </cell>
          <cell r="B36" t="str">
            <v>3395</v>
          </cell>
          <cell r="C36" t="str">
            <v>Befarade hyresförluster</v>
          </cell>
        </row>
        <row r="37">
          <cell r="A37">
            <v>3</v>
          </cell>
          <cell r="B37" t="str">
            <v>3399</v>
          </cell>
          <cell r="C37" t="str">
            <v>Konstaterade hyresförluster</v>
          </cell>
        </row>
        <row r="38">
          <cell r="A38">
            <v>3</v>
          </cell>
          <cell r="B38" t="str">
            <v>3595</v>
          </cell>
          <cell r="C38" t="str">
            <v>Befarade kundförluster övriga förvaltningsintäkter</v>
          </cell>
          <cell r="E38">
            <v>0</v>
          </cell>
        </row>
        <row r="39">
          <cell r="A39">
            <v>3</v>
          </cell>
          <cell r="B39" t="str">
            <v>3599</v>
          </cell>
          <cell r="C39" t="str">
            <v>Konstaterade kundförluster</v>
          </cell>
          <cell r="E39">
            <v>0</v>
          </cell>
        </row>
        <row r="40">
          <cell r="A40">
            <v>3</v>
          </cell>
          <cell r="B40" t="str">
            <v>3740</v>
          </cell>
          <cell r="C40" t="str">
            <v xml:space="preserve">Öresutjämning                                     </v>
          </cell>
          <cell r="D40">
            <v>0</v>
          </cell>
          <cell r="E40">
            <v>0</v>
          </cell>
        </row>
        <row r="41">
          <cell r="A41">
            <v>3</v>
          </cell>
          <cell r="B41" t="str">
            <v>3950</v>
          </cell>
          <cell r="C41" t="str">
            <v>Återvunna tidigare avskrivna  kund- &amp; hyresfordrin</v>
          </cell>
          <cell r="D41">
            <v>0</v>
          </cell>
          <cell r="E41">
            <v>1</v>
          </cell>
        </row>
        <row r="42">
          <cell r="A42">
            <v>3</v>
          </cell>
          <cell r="B42" t="str">
            <v>3951</v>
          </cell>
          <cell r="C42" t="str">
            <v>Återvunna tidigare avskrivna kund-och hyresfordrin</v>
          </cell>
        </row>
        <row r="43">
          <cell r="A43">
            <v>3</v>
          </cell>
          <cell r="B43" t="str">
            <v>4570</v>
          </cell>
          <cell r="C43" t="str">
            <v xml:space="preserve">Befarade kund- och hyresförluster                 </v>
          </cell>
          <cell r="D43">
            <v>1</v>
          </cell>
          <cell r="E43">
            <v>-1</v>
          </cell>
          <cell r="H43">
            <v>-3</v>
          </cell>
          <cell r="I43">
            <v>-3</v>
          </cell>
        </row>
        <row r="44">
          <cell r="A44">
            <v>3</v>
          </cell>
          <cell r="B44" t="str">
            <v>4571</v>
          </cell>
          <cell r="C44" t="str">
            <v xml:space="preserve">Konstaterade kund- och hyresförluster             </v>
          </cell>
          <cell r="D44">
            <v>-3</v>
          </cell>
          <cell r="E44">
            <v>-2</v>
          </cell>
          <cell r="H44">
            <v>0</v>
          </cell>
          <cell r="I44">
            <v>0</v>
          </cell>
        </row>
        <row r="45">
          <cell r="A45">
            <v>3</v>
          </cell>
          <cell r="B45" t="str">
            <v>8313</v>
          </cell>
          <cell r="C45" t="str">
            <v>Ränteintäkter från hyres- och kundfordringar</v>
          </cell>
          <cell r="D45">
            <v>1</v>
          </cell>
          <cell r="E45">
            <v>1</v>
          </cell>
        </row>
        <row r="46">
          <cell r="A46">
            <v>4</v>
          </cell>
          <cell r="B46" t="str">
            <v>4501</v>
          </cell>
          <cell r="C46" t="str">
            <v xml:space="preserve">Fastighetsskötsel                                 </v>
          </cell>
          <cell r="D46">
            <v>-24</v>
          </cell>
          <cell r="E46">
            <v>-16</v>
          </cell>
          <cell r="H46">
            <v>-22</v>
          </cell>
          <cell r="I46">
            <v>-22</v>
          </cell>
        </row>
        <row r="47">
          <cell r="A47">
            <v>4</v>
          </cell>
          <cell r="B47" t="str">
            <v>4502</v>
          </cell>
          <cell r="C47" t="str">
            <v xml:space="preserve">Serviceavtal                                      </v>
          </cell>
          <cell r="D47">
            <v>-7</v>
          </cell>
          <cell r="E47">
            <v>-6</v>
          </cell>
          <cell r="G47">
            <v>0</v>
          </cell>
          <cell r="H47">
            <v>-7</v>
          </cell>
          <cell r="I47">
            <v>-7</v>
          </cell>
        </row>
        <row r="48">
          <cell r="A48">
            <v>4</v>
          </cell>
          <cell r="B48" t="str">
            <v>4503</v>
          </cell>
          <cell r="C48" t="str">
            <v xml:space="preserve">Städning                                          </v>
          </cell>
          <cell r="D48">
            <v>-8</v>
          </cell>
          <cell r="E48">
            <v>-6</v>
          </cell>
          <cell r="H48">
            <v>-8</v>
          </cell>
          <cell r="I48">
            <v>-8</v>
          </cell>
        </row>
        <row r="49">
          <cell r="A49">
            <v>4</v>
          </cell>
          <cell r="B49" t="str">
            <v>4504</v>
          </cell>
          <cell r="C49" t="str">
            <v xml:space="preserve">Bränsle uppvärmning                               </v>
          </cell>
          <cell r="D49">
            <v>-50</v>
          </cell>
          <cell r="E49">
            <v>-33</v>
          </cell>
          <cell r="H49">
            <v>-50</v>
          </cell>
          <cell r="I49">
            <v>-50</v>
          </cell>
        </row>
        <row r="50">
          <cell r="A50">
            <v>4</v>
          </cell>
          <cell r="B50" t="str">
            <v>4505</v>
          </cell>
          <cell r="C50" t="str">
            <v xml:space="preserve">VA                                                </v>
          </cell>
          <cell r="D50">
            <v>-9</v>
          </cell>
          <cell r="E50">
            <v>-7</v>
          </cell>
          <cell r="H50">
            <v>-10</v>
          </cell>
          <cell r="I50">
            <v>-10</v>
          </cell>
        </row>
        <row r="51">
          <cell r="A51">
            <v>4</v>
          </cell>
          <cell r="B51" t="str">
            <v>4506</v>
          </cell>
          <cell r="C51" t="str">
            <v xml:space="preserve">EL                                                </v>
          </cell>
          <cell r="D51">
            <v>-35</v>
          </cell>
          <cell r="E51">
            <v>-26</v>
          </cell>
          <cell r="H51">
            <v>-36</v>
          </cell>
          <cell r="I51">
            <v>-36</v>
          </cell>
        </row>
        <row r="52">
          <cell r="A52">
            <v>4</v>
          </cell>
          <cell r="B52" t="str">
            <v>4507</v>
          </cell>
          <cell r="C52" t="str">
            <v xml:space="preserve">Sophämtning                                       </v>
          </cell>
          <cell r="D52">
            <v>-8</v>
          </cell>
          <cell r="E52">
            <v>-7</v>
          </cell>
          <cell r="H52">
            <v>-9</v>
          </cell>
          <cell r="I52">
            <v>-9</v>
          </cell>
        </row>
        <row r="53">
          <cell r="A53">
            <v>4</v>
          </cell>
          <cell r="B53" t="str">
            <v>4509</v>
          </cell>
          <cell r="C53" t="str">
            <v xml:space="preserve">Försäkringar                                      </v>
          </cell>
          <cell r="D53">
            <v>-3</v>
          </cell>
          <cell r="E53">
            <v>-2</v>
          </cell>
          <cell r="H53">
            <v>-3</v>
          </cell>
          <cell r="I53">
            <v>-3</v>
          </cell>
        </row>
        <row r="54">
          <cell r="A54">
            <v>4</v>
          </cell>
          <cell r="B54" t="str">
            <v>4510</v>
          </cell>
          <cell r="C54" t="str">
            <v xml:space="preserve">Övriga driftskostnader                            </v>
          </cell>
          <cell r="D54">
            <v>-6</v>
          </cell>
          <cell r="E54">
            <v>-5</v>
          </cell>
          <cell r="H54">
            <v>-7</v>
          </cell>
          <cell r="I54">
            <v>-7</v>
          </cell>
        </row>
        <row r="55">
          <cell r="A55">
            <v>4</v>
          </cell>
          <cell r="B55" t="str">
            <v>4511</v>
          </cell>
          <cell r="C55" t="str">
            <v xml:space="preserve">Mäklararvoden annonser                            </v>
          </cell>
          <cell r="D55">
            <v>-4</v>
          </cell>
          <cell r="E55">
            <v>-2</v>
          </cell>
          <cell r="H55">
            <v>-7</v>
          </cell>
          <cell r="I55">
            <v>-7</v>
          </cell>
        </row>
        <row r="56">
          <cell r="A56">
            <v>4</v>
          </cell>
          <cell r="B56" t="str">
            <v>4512</v>
          </cell>
          <cell r="C56" t="str">
            <v xml:space="preserve">Förbrukningsmaterial fastigheter                  </v>
          </cell>
          <cell r="D56">
            <v>-1</v>
          </cell>
          <cell r="E56">
            <v>-1</v>
          </cell>
          <cell r="H56">
            <v>-1</v>
          </cell>
          <cell r="I56">
            <v>-1</v>
          </cell>
        </row>
        <row r="57">
          <cell r="A57">
            <v>4</v>
          </cell>
          <cell r="B57" t="str">
            <v>4513</v>
          </cell>
          <cell r="C57" t="str">
            <v xml:space="preserve">Kostnader, hyresgäster                            </v>
          </cell>
          <cell r="D57">
            <v>-2</v>
          </cell>
          <cell r="E57">
            <v>-2</v>
          </cell>
          <cell r="H57">
            <v>0</v>
          </cell>
          <cell r="I57">
            <v>0</v>
          </cell>
        </row>
        <row r="58">
          <cell r="A58">
            <v>4</v>
          </cell>
          <cell r="B58" t="str">
            <v>4514</v>
          </cell>
          <cell r="C58" t="str">
            <v xml:space="preserve">Ej avdragsgill moms, drift                        </v>
          </cell>
          <cell r="D58">
            <v>-21</v>
          </cell>
          <cell r="E58">
            <v>-12</v>
          </cell>
          <cell r="H58">
            <v>-16</v>
          </cell>
          <cell r="I58">
            <v>-16</v>
          </cell>
        </row>
        <row r="59">
          <cell r="A59">
            <v>4</v>
          </cell>
          <cell r="B59" t="str">
            <v>4515</v>
          </cell>
          <cell r="C59" t="str">
            <v xml:space="preserve">Bevakning                                         </v>
          </cell>
          <cell r="D59">
            <v>-2</v>
          </cell>
          <cell r="E59">
            <v>-2</v>
          </cell>
          <cell r="H59">
            <v>-3</v>
          </cell>
          <cell r="I59">
            <v>-3</v>
          </cell>
        </row>
        <row r="60">
          <cell r="A60">
            <v>4</v>
          </cell>
          <cell r="B60" t="str">
            <v>4516</v>
          </cell>
          <cell r="C60" t="str">
            <v xml:space="preserve">Fjärrkyla                                         </v>
          </cell>
          <cell r="D60">
            <v>-3</v>
          </cell>
          <cell r="E60">
            <v>-2</v>
          </cell>
          <cell r="H60">
            <v>-4</v>
          </cell>
          <cell r="I60">
            <v>-4</v>
          </cell>
        </row>
        <row r="61">
          <cell r="A61">
            <v>4</v>
          </cell>
          <cell r="B61" t="str">
            <v>4517</v>
          </cell>
          <cell r="C61" t="str">
            <v xml:space="preserve">Snöröjning                                        </v>
          </cell>
          <cell r="D61">
            <v>-2</v>
          </cell>
          <cell r="E61">
            <v>-2</v>
          </cell>
          <cell r="H61">
            <v>-1</v>
          </cell>
          <cell r="I61">
            <v>-1</v>
          </cell>
        </row>
        <row r="62">
          <cell r="A62">
            <v>4</v>
          </cell>
          <cell r="B62" t="str">
            <v>4518</v>
          </cell>
          <cell r="C62" t="str">
            <v>Servicetjänster hyresgäster</v>
          </cell>
          <cell r="D62">
            <v>0</v>
          </cell>
          <cell r="E62">
            <v>0</v>
          </cell>
          <cell r="H62">
            <v>-1</v>
          </cell>
          <cell r="I62">
            <v>-1</v>
          </cell>
        </row>
        <row r="63">
          <cell r="A63">
            <v>4</v>
          </cell>
          <cell r="B63" t="str">
            <v>4522</v>
          </cell>
          <cell r="C63" t="str">
            <v xml:space="preserve">Galleriakostnader                                 </v>
          </cell>
          <cell r="D63">
            <v>-1</v>
          </cell>
          <cell r="E63">
            <v>-1</v>
          </cell>
          <cell r="H63">
            <v>-1</v>
          </cell>
          <cell r="I63">
            <v>-1</v>
          </cell>
        </row>
        <row r="64">
          <cell r="A64">
            <v>4</v>
          </cell>
          <cell r="B64" t="str">
            <v>4523</v>
          </cell>
          <cell r="C64" t="str">
            <v xml:space="preserve">Kostnader Galleria                                </v>
          </cell>
          <cell r="D64">
            <v>-1</v>
          </cell>
          <cell r="E64">
            <v>-1</v>
          </cell>
          <cell r="H64">
            <v>-1</v>
          </cell>
          <cell r="I64">
            <v>-1</v>
          </cell>
        </row>
        <row r="65">
          <cell r="A65">
            <v>4</v>
          </cell>
          <cell r="B65" t="str">
            <v>4524</v>
          </cell>
          <cell r="C65" t="str">
            <v xml:space="preserve">Gatuvärme                                         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</row>
        <row r="66">
          <cell r="A66">
            <v>4</v>
          </cell>
          <cell r="B66" t="str">
            <v>4529</v>
          </cell>
          <cell r="C66" t="str">
            <v xml:space="preserve">Icke avdragsgilla kostnader                       </v>
          </cell>
          <cell r="D66">
            <v>0</v>
          </cell>
          <cell r="E66">
            <v>0</v>
          </cell>
        </row>
        <row r="67">
          <cell r="A67">
            <v>5</v>
          </cell>
          <cell r="B67" t="str">
            <v>4508</v>
          </cell>
          <cell r="C67" t="str">
            <v xml:space="preserve">Administrationsarvode                             </v>
          </cell>
          <cell r="D67">
            <v>-43</v>
          </cell>
          <cell r="E67">
            <v>-31</v>
          </cell>
          <cell r="G67">
            <v>0</v>
          </cell>
          <cell r="H67">
            <v>-28</v>
          </cell>
          <cell r="I67">
            <v>-28</v>
          </cell>
        </row>
        <row r="68">
          <cell r="A68">
            <v>5</v>
          </cell>
          <cell r="B68" t="str">
            <v>5490</v>
          </cell>
          <cell r="C68" t="str">
            <v>Ej avdragsgill moms regionadministrationskostnader</v>
          </cell>
          <cell r="E68">
            <v>-2</v>
          </cell>
          <cell r="H68">
            <v>-3</v>
          </cell>
          <cell r="I68">
            <v>-3</v>
          </cell>
        </row>
        <row r="69">
          <cell r="A69">
            <v>5</v>
          </cell>
          <cell r="B69" t="str">
            <v>6610</v>
          </cell>
          <cell r="C69" t="str">
            <v>Koncerninterna tjänster - utfaktureras</v>
          </cell>
          <cell r="D69">
            <v>-23</v>
          </cell>
          <cell r="E69">
            <v>-17</v>
          </cell>
          <cell r="G69">
            <v>0</v>
          </cell>
          <cell r="H69">
            <v>-46</v>
          </cell>
          <cell r="I69">
            <v>-46</v>
          </cell>
        </row>
        <row r="70">
          <cell r="A70">
            <v>5</v>
          </cell>
          <cell r="B70" t="str">
            <v>6611</v>
          </cell>
          <cell r="C70" t="str">
            <v>Koncerninterna tjänster - utfördelas</v>
          </cell>
          <cell r="D70">
            <v>-10</v>
          </cell>
          <cell r="E70">
            <v>-6</v>
          </cell>
        </row>
        <row r="71">
          <cell r="A71">
            <v>5</v>
          </cell>
          <cell r="B71" t="str">
            <v>6614</v>
          </cell>
          <cell r="C71" t="str">
            <v>Momskostnad Centraladministration</v>
          </cell>
          <cell r="D71">
            <v>-2</v>
          </cell>
          <cell r="E71">
            <v>-1</v>
          </cell>
          <cell r="H71">
            <v>-5</v>
          </cell>
          <cell r="I71">
            <v>-5</v>
          </cell>
        </row>
        <row r="72">
          <cell r="A72">
            <v>6</v>
          </cell>
          <cell r="B72" t="str">
            <v>4530</v>
          </cell>
          <cell r="C72" t="str">
            <v xml:space="preserve">Reparationer                                      </v>
          </cell>
          <cell r="D72">
            <v>-7</v>
          </cell>
          <cell r="E72">
            <v>-4</v>
          </cell>
          <cell r="H72">
            <v>-9</v>
          </cell>
          <cell r="I72">
            <v>-9</v>
          </cell>
        </row>
        <row r="73">
          <cell r="A73">
            <v>6</v>
          </cell>
          <cell r="B73" t="str">
            <v>4531</v>
          </cell>
          <cell r="C73" t="str">
            <v xml:space="preserve">Reparation byggnad utvändigt                      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</row>
        <row r="74">
          <cell r="A74">
            <v>6</v>
          </cell>
          <cell r="B74" t="str">
            <v>4532</v>
          </cell>
          <cell r="C74" t="str">
            <v xml:space="preserve">Reparation byggnad invändigt                      </v>
          </cell>
          <cell r="D74">
            <v>-2</v>
          </cell>
          <cell r="E74">
            <v>-1</v>
          </cell>
          <cell r="H74">
            <v>-1</v>
          </cell>
          <cell r="I74">
            <v>-1</v>
          </cell>
        </row>
        <row r="75">
          <cell r="A75">
            <v>6</v>
          </cell>
          <cell r="B75" t="str">
            <v>4533</v>
          </cell>
          <cell r="C75" t="str">
            <v xml:space="preserve">Reparation lägenhet invändigt                     </v>
          </cell>
          <cell r="D75">
            <v>-2</v>
          </cell>
          <cell r="E75">
            <v>-1</v>
          </cell>
          <cell r="H75">
            <v>-2</v>
          </cell>
          <cell r="I75">
            <v>-2</v>
          </cell>
        </row>
        <row r="76">
          <cell r="A76">
            <v>6</v>
          </cell>
          <cell r="B76" t="str">
            <v>4534</v>
          </cell>
          <cell r="C76" t="str">
            <v xml:space="preserve">Reparation installationer                         </v>
          </cell>
          <cell r="D76">
            <v>-5</v>
          </cell>
          <cell r="E76">
            <v>-3</v>
          </cell>
          <cell r="H76">
            <v>-1</v>
          </cell>
          <cell r="I76">
            <v>-1</v>
          </cell>
        </row>
        <row r="77">
          <cell r="A77">
            <v>6</v>
          </cell>
          <cell r="B77" t="str">
            <v>4535</v>
          </cell>
          <cell r="C77" t="str">
            <v xml:space="preserve">Reparation mark trädgårdsanl                      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</row>
        <row r="78">
          <cell r="A78">
            <v>6</v>
          </cell>
          <cell r="B78" t="str">
            <v>4538</v>
          </cell>
          <cell r="C78" t="str">
            <v xml:space="preserve">Maskinist Reparationer                            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</row>
        <row r="79">
          <cell r="A79">
            <v>6</v>
          </cell>
          <cell r="B79" t="str">
            <v>4590</v>
          </cell>
          <cell r="C79" t="str">
            <v>Ej avdragsgill moms reparationer</v>
          </cell>
          <cell r="E79">
            <v>-1</v>
          </cell>
          <cell r="H79">
            <v>-1</v>
          </cell>
          <cell r="I79">
            <v>-1</v>
          </cell>
        </row>
        <row r="80">
          <cell r="A80">
            <v>7</v>
          </cell>
          <cell r="B80" t="str">
            <v>4550</v>
          </cell>
          <cell r="C80" t="str">
            <v xml:space="preserve">Tomträttsavgäld                                   </v>
          </cell>
          <cell r="D80">
            <v>-15</v>
          </cell>
          <cell r="E80">
            <v>-16</v>
          </cell>
          <cell r="H80">
            <v>-18</v>
          </cell>
          <cell r="I80">
            <v>-18</v>
          </cell>
        </row>
        <row r="81">
          <cell r="A81">
            <v>7</v>
          </cell>
          <cell r="B81" t="str">
            <v>4560</v>
          </cell>
          <cell r="C81" t="str">
            <v xml:space="preserve">Fastighetsskatt                                   </v>
          </cell>
          <cell r="D81">
            <v>-73</v>
          </cell>
          <cell r="E81">
            <v>-54</v>
          </cell>
          <cell r="H81">
            <v>-66</v>
          </cell>
          <cell r="I81">
            <v>-66</v>
          </cell>
        </row>
        <row r="82">
          <cell r="A82">
            <v>7</v>
          </cell>
          <cell r="B82" t="str">
            <v>4561</v>
          </cell>
          <cell r="C82" t="str">
            <v>Fastighetsskatt, justering fg år</v>
          </cell>
          <cell r="D82">
            <v>0</v>
          </cell>
          <cell r="E82">
            <v>6</v>
          </cell>
          <cell r="H82">
            <v>0</v>
          </cell>
          <cell r="I82">
            <v>0</v>
          </cell>
        </row>
        <row r="83">
          <cell r="A83">
            <v>8</v>
          </cell>
          <cell r="B83" t="str">
            <v>4000</v>
          </cell>
          <cell r="C83" t="str">
            <v>Ankomstbokade leverantörsfakturor</v>
          </cell>
          <cell r="D83">
            <v>0</v>
          </cell>
          <cell r="E83">
            <v>0</v>
          </cell>
        </row>
        <row r="84">
          <cell r="A84">
            <v>8</v>
          </cell>
          <cell r="B84" t="str">
            <v>4010</v>
          </cell>
          <cell r="C84" t="str">
            <v>Inköp vidareförsäljning</v>
          </cell>
          <cell r="E84">
            <v>-2</v>
          </cell>
          <cell r="H84">
            <v>0</v>
          </cell>
          <cell r="I84">
            <v>0</v>
          </cell>
        </row>
        <row r="85">
          <cell r="A85">
            <v>8</v>
          </cell>
          <cell r="B85" t="str">
            <v>4020</v>
          </cell>
          <cell r="C85" t="str">
            <v>Skadekostnad för vidarefakturering</v>
          </cell>
        </row>
        <row r="86">
          <cell r="A86">
            <v>8</v>
          </cell>
          <cell r="B86" t="str">
            <v>4596</v>
          </cell>
          <cell r="C86" t="str">
            <v xml:space="preserve">Manuell utfördelning                              </v>
          </cell>
        </row>
        <row r="87">
          <cell r="A87">
            <v>8</v>
          </cell>
          <cell r="B87" t="str">
            <v>4598</v>
          </cell>
          <cell r="C87" t="str">
            <v>Utfördelning regionadministrativa kostnader</v>
          </cell>
        </row>
        <row r="88">
          <cell r="A88">
            <v>8</v>
          </cell>
          <cell r="B88" t="str">
            <v>4990</v>
          </cell>
          <cell r="C88" t="str">
            <v>Ej utfördelade kostnader</v>
          </cell>
          <cell r="D88">
            <v>0</v>
          </cell>
          <cell r="E88">
            <v>-2</v>
          </cell>
          <cell r="G88">
            <v>0</v>
          </cell>
        </row>
        <row r="89">
          <cell r="A89">
            <v>8</v>
          </cell>
          <cell r="B89" t="str">
            <v>5000</v>
          </cell>
          <cell r="C89" t="str">
            <v>Ankomstkonto leverantörsfakturor</v>
          </cell>
          <cell r="E89">
            <v>0</v>
          </cell>
        </row>
        <row r="90">
          <cell r="A90">
            <v>8</v>
          </cell>
          <cell r="B90" t="str">
            <v>5005</v>
          </cell>
          <cell r="C90" t="str">
            <v>Koncernintern hyreskostnad</v>
          </cell>
          <cell r="D90">
            <v>0</v>
          </cell>
        </row>
        <row r="91">
          <cell r="A91">
            <v>8</v>
          </cell>
          <cell r="B91" t="str">
            <v>5010</v>
          </cell>
          <cell r="C91" t="str">
            <v xml:space="preserve">Lokalhyra                                         </v>
          </cell>
          <cell r="D91">
            <v>0</v>
          </cell>
        </row>
        <row r="92">
          <cell r="A92">
            <v>8</v>
          </cell>
          <cell r="B92" t="str">
            <v>5090</v>
          </cell>
          <cell r="C92" t="str">
            <v xml:space="preserve">Övriga lokalkostnader                             </v>
          </cell>
          <cell r="D92">
            <v>0</v>
          </cell>
          <cell r="E92">
            <v>0</v>
          </cell>
        </row>
        <row r="93">
          <cell r="A93">
            <v>8</v>
          </cell>
          <cell r="B93" t="str">
            <v>5410</v>
          </cell>
          <cell r="C93" t="str">
            <v xml:space="preserve">Diverse förbrukningsmaterial                      </v>
          </cell>
          <cell r="D93">
            <v>0</v>
          </cell>
        </row>
        <row r="94">
          <cell r="A94">
            <v>8</v>
          </cell>
          <cell r="B94" t="str">
            <v>5420</v>
          </cell>
          <cell r="C94" t="str">
            <v>Inredning</v>
          </cell>
        </row>
        <row r="95">
          <cell r="A95">
            <v>8</v>
          </cell>
          <cell r="B95" t="str">
            <v>5460</v>
          </cell>
          <cell r="C95" t="str">
            <v xml:space="preserve">Diverse förbrukningsinventarier inkl. dataprogram </v>
          </cell>
          <cell r="D95">
            <v>0</v>
          </cell>
        </row>
        <row r="96">
          <cell r="A96">
            <v>8</v>
          </cell>
          <cell r="B96" t="str">
            <v>5480</v>
          </cell>
          <cell r="C96" t="str">
            <v>Arbetskläder och skyddsmaterial</v>
          </cell>
          <cell r="D96">
            <v>0</v>
          </cell>
          <cell r="E96">
            <v>0</v>
          </cell>
        </row>
        <row r="97">
          <cell r="A97">
            <v>8</v>
          </cell>
          <cell r="B97" t="str">
            <v>5500</v>
          </cell>
          <cell r="C97" t="str">
            <v>Reparation ovh underhåll av maskiner och inv</v>
          </cell>
        </row>
        <row r="98">
          <cell r="A98">
            <v>8</v>
          </cell>
          <cell r="B98" t="str">
            <v>5501</v>
          </cell>
          <cell r="C98" t="str">
            <v>Reparationer och underhåll mask och inv</v>
          </cell>
        </row>
        <row r="99">
          <cell r="A99">
            <v>8</v>
          </cell>
          <cell r="B99" t="str">
            <v>5611</v>
          </cell>
          <cell r="C99" t="str">
            <v>Drivmedel för personbilar</v>
          </cell>
          <cell r="D99">
            <v>0</v>
          </cell>
        </row>
        <row r="100">
          <cell r="A100">
            <v>8</v>
          </cell>
          <cell r="B100" t="str">
            <v>5612</v>
          </cell>
          <cell r="C100" t="str">
            <v>Försäkring och skatt för personbilar</v>
          </cell>
        </row>
        <row r="101">
          <cell r="A101">
            <v>8</v>
          </cell>
          <cell r="B101" t="str">
            <v>5613</v>
          </cell>
          <cell r="C101" t="str">
            <v>Rep och underh av personbilar, tillbehör</v>
          </cell>
        </row>
        <row r="102">
          <cell r="A102">
            <v>8</v>
          </cell>
          <cell r="B102" t="str">
            <v>5614</v>
          </cell>
          <cell r="C102" t="str">
            <v>P-avgifter &amp; garage</v>
          </cell>
          <cell r="D102">
            <v>0</v>
          </cell>
        </row>
        <row r="103">
          <cell r="A103">
            <v>8</v>
          </cell>
          <cell r="B103" t="str">
            <v>5619</v>
          </cell>
          <cell r="C103" t="str">
            <v>Övriga personbilskostnader</v>
          </cell>
          <cell r="D103">
            <v>0</v>
          </cell>
        </row>
        <row r="104">
          <cell r="A104">
            <v>8</v>
          </cell>
          <cell r="B104" t="str">
            <v>5640</v>
          </cell>
          <cell r="C104" t="str">
            <v>Servicebilar</v>
          </cell>
        </row>
        <row r="105">
          <cell r="A105">
            <v>8</v>
          </cell>
          <cell r="B105" t="str">
            <v>5650</v>
          </cell>
          <cell r="C105" t="str">
            <v xml:space="preserve">Traktorer                                         </v>
          </cell>
        </row>
        <row r="106">
          <cell r="A106">
            <v>8</v>
          </cell>
          <cell r="B106" t="str">
            <v>5690</v>
          </cell>
          <cell r="C106" t="str">
            <v xml:space="preserve">Övriga kostnader för transportmedel               </v>
          </cell>
        </row>
        <row r="107">
          <cell r="A107">
            <v>8</v>
          </cell>
          <cell r="B107" t="str">
            <v>5700</v>
          </cell>
          <cell r="C107" t="str">
            <v>Frakter och transporter</v>
          </cell>
          <cell r="D107">
            <v>0</v>
          </cell>
        </row>
        <row r="108">
          <cell r="A108">
            <v>8</v>
          </cell>
          <cell r="B108" t="str">
            <v>5810</v>
          </cell>
          <cell r="C108" t="str">
            <v>Resekostnader</v>
          </cell>
          <cell r="D108">
            <v>0</v>
          </cell>
        </row>
        <row r="109">
          <cell r="A109">
            <v>8</v>
          </cell>
          <cell r="B109" t="str">
            <v>5820</v>
          </cell>
          <cell r="C109" t="str">
            <v>Taxi</v>
          </cell>
        </row>
        <row r="110">
          <cell r="A110">
            <v>8</v>
          </cell>
          <cell r="B110" t="str">
            <v>5910</v>
          </cell>
          <cell r="C110" t="str">
            <v xml:space="preserve">Extern Marknadsföring                             </v>
          </cell>
        </row>
        <row r="111">
          <cell r="A111">
            <v>8</v>
          </cell>
          <cell r="B111" t="str">
            <v>5912</v>
          </cell>
          <cell r="C111" t="str">
            <v>Annonser (inkl mediarådgivning)</v>
          </cell>
        </row>
        <row r="112">
          <cell r="A112">
            <v>8</v>
          </cell>
          <cell r="B112" t="str">
            <v>5913</v>
          </cell>
          <cell r="C112" t="str">
            <v>Marknadsföringsmaterial</v>
          </cell>
          <cell r="E112">
            <v>0</v>
          </cell>
        </row>
        <row r="113">
          <cell r="A113">
            <v>8</v>
          </cell>
          <cell r="B113" t="str">
            <v>5915</v>
          </cell>
          <cell r="C113" t="str">
            <v xml:space="preserve">Aktiviteter                                       </v>
          </cell>
        </row>
        <row r="114">
          <cell r="A114">
            <v>8</v>
          </cell>
          <cell r="B114" t="str">
            <v>5917</v>
          </cell>
          <cell r="C114" t="str">
            <v>Kostnader (inklusive PR)</v>
          </cell>
          <cell r="D114">
            <v>0</v>
          </cell>
        </row>
        <row r="115">
          <cell r="A115">
            <v>8</v>
          </cell>
          <cell r="B115" t="str">
            <v>5918</v>
          </cell>
          <cell r="C115" t="str">
            <v>Extern Webb</v>
          </cell>
        </row>
        <row r="116">
          <cell r="A116">
            <v>8</v>
          </cell>
          <cell r="B116" t="str">
            <v>5919</v>
          </cell>
          <cell r="C116" t="str">
            <v>Övrigt externt marknadsföring</v>
          </cell>
          <cell r="D116">
            <v>0</v>
          </cell>
        </row>
        <row r="117">
          <cell r="A117">
            <v>8</v>
          </cell>
          <cell r="B117" t="str">
            <v>5930</v>
          </cell>
          <cell r="C117" t="str">
            <v xml:space="preserve">Reklamtrycksaker och direktreklam                 </v>
          </cell>
        </row>
        <row r="118">
          <cell r="A118">
            <v>8</v>
          </cell>
          <cell r="B118" t="str">
            <v>5952</v>
          </cell>
          <cell r="C118" t="str">
            <v>Profilmaterial</v>
          </cell>
        </row>
        <row r="119">
          <cell r="A119">
            <v>8</v>
          </cell>
          <cell r="B119" t="str">
            <v>5990</v>
          </cell>
          <cell r="C119" t="str">
            <v xml:space="preserve">Övriga kostnader för reklam och PR                </v>
          </cell>
          <cell r="D119">
            <v>0</v>
          </cell>
        </row>
        <row r="120">
          <cell r="A120">
            <v>8</v>
          </cell>
          <cell r="B120" t="str">
            <v>6071</v>
          </cell>
          <cell r="C120" t="str">
            <v xml:space="preserve">Representation avdragsgill                        </v>
          </cell>
          <cell r="D120">
            <v>0</v>
          </cell>
          <cell r="E120">
            <v>0</v>
          </cell>
        </row>
        <row r="121">
          <cell r="A121">
            <v>8</v>
          </cell>
          <cell r="B121" t="str">
            <v>6072</v>
          </cell>
          <cell r="C121" t="str">
            <v>Representation och gåvor ej avdragsgill</v>
          </cell>
          <cell r="D121">
            <v>0</v>
          </cell>
        </row>
        <row r="122">
          <cell r="A122">
            <v>8</v>
          </cell>
          <cell r="B122" t="str">
            <v>6090</v>
          </cell>
          <cell r="C122" t="str">
            <v xml:space="preserve">Övriga försäljningskostnader                      </v>
          </cell>
          <cell r="E122">
            <v>0</v>
          </cell>
        </row>
        <row r="123">
          <cell r="A123">
            <v>8</v>
          </cell>
          <cell r="B123" t="str">
            <v>6110</v>
          </cell>
          <cell r="C123" t="str">
            <v>Kontorsmaterial</v>
          </cell>
        </row>
        <row r="124">
          <cell r="A124">
            <v>8</v>
          </cell>
          <cell r="B124" t="str">
            <v>6150</v>
          </cell>
          <cell r="C124" t="str">
            <v>Trycksaker</v>
          </cell>
        </row>
        <row r="125">
          <cell r="A125">
            <v>8</v>
          </cell>
          <cell r="B125" t="str">
            <v>6190</v>
          </cell>
          <cell r="C125" t="str">
            <v>Övriga kontorskostnader</v>
          </cell>
        </row>
        <row r="126">
          <cell r="A126">
            <v>8</v>
          </cell>
          <cell r="B126" t="str">
            <v>6211</v>
          </cell>
          <cell r="C126" t="str">
            <v xml:space="preserve">Telefon &amp; fax                                     </v>
          </cell>
          <cell r="D126">
            <v>0</v>
          </cell>
        </row>
        <row r="127">
          <cell r="A127">
            <v>8</v>
          </cell>
          <cell r="B127" t="str">
            <v>6212</v>
          </cell>
          <cell r="C127" t="str">
            <v xml:space="preserve">Mobiltelefon                                      </v>
          </cell>
          <cell r="D127">
            <v>0</v>
          </cell>
        </row>
        <row r="128">
          <cell r="A128">
            <v>8</v>
          </cell>
          <cell r="B128" t="str">
            <v>6230</v>
          </cell>
          <cell r="C128" t="str">
            <v>Datakommunikation</v>
          </cell>
        </row>
        <row r="129">
          <cell r="A129">
            <v>8</v>
          </cell>
          <cell r="B129" t="str">
            <v>6250</v>
          </cell>
          <cell r="C129" t="str">
            <v>Porto och postbefordran</v>
          </cell>
        </row>
        <row r="130">
          <cell r="A130">
            <v>8</v>
          </cell>
          <cell r="B130" t="str">
            <v>6310</v>
          </cell>
          <cell r="C130" t="str">
            <v>Företags- och ansvarsförsäkringar</v>
          </cell>
        </row>
        <row r="131">
          <cell r="A131">
            <v>8</v>
          </cell>
          <cell r="B131" t="str">
            <v>6320</v>
          </cell>
          <cell r="C131" t="str">
            <v xml:space="preserve">Avgifter för juridiska åtgärder                   </v>
          </cell>
          <cell r="D131">
            <v>0</v>
          </cell>
          <cell r="E131">
            <v>0</v>
          </cell>
        </row>
        <row r="132">
          <cell r="A132">
            <v>8</v>
          </cell>
          <cell r="B132" t="str">
            <v>6354</v>
          </cell>
          <cell r="C132" t="str">
            <v xml:space="preserve">Befarade förluster på kundfordringar              </v>
          </cell>
        </row>
        <row r="133">
          <cell r="A133">
            <v>8</v>
          </cell>
          <cell r="B133" t="str">
            <v>6490</v>
          </cell>
          <cell r="C133" t="str">
            <v xml:space="preserve">Övr förvaltningskostnader                         </v>
          </cell>
        </row>
        <row r="134">
          <cell r="A134">
            <v>8</v>
          </cell>
          <cell r="B134" t="str">
            <v>6520</v>
          </cell>
          <cell r="C134" t="str">
            <v xml:space="preserve">Ritnings- och kopieringskostnader                 </v>
          </cell>
          <cell r="D134">
            <v>0</v>
          </cell>
          <cell r="E134">
            <v>0</v>
          </cell>
        </row>
        <row r="135">
          <cell r="A135">
            <v>8</v>
          </cell>
          <cell r="B135" t="str">
            <v>6540</v>
          </cell>
          <cell r="C135" t="str">
            <v>ADB-tjänster</v>
          </cell>
        </row>
        <row r="136">
          <cell r="A136">
            <v>8</v>
          </cell>
          <cell r="B136" t="str">
            <v>6542</v>
          </cell>
          <cell r="C136" t="str">
            <v>Underhåll/support</v>
          </cell>
        </row>
        <row r="137">
          <cell r="A137">
            <v>8</v>
          </cell>
          <cell r="B137" t="str">
            <v>6546</v>
          </cell>
          <cell r="C137" t="str">
            <v>IT tjänster datakommunikation</v>
          </cell>
        </row>
        <row r="138">
          <cell r="A138">
            <v>8</v>
          </cell>
          <cell r="B138" t="str">
            <v>6548</v>
          </cell>
          <cell r="C138" t="str">
            <v>Programvarukostnad</v>
          </cell>
        </row>
        <row r="139">
          <cell r="A139">
            <v>8</v>
          </cell>
          <cell r="B139" t="str">
            <v>6550</v>
          </cell>
          <cell r="C139" t="str">
            <v xml:space="preserve">Konsultarvoden för speciella utredningar          </v>
          </cell>
          <cell r="D139">
            <v>0</v>
          </cell>
          <cell r="E139">
            <v>0</v>
          </cell>
        </row>
        <row r="140">
          <cell r="A140">
            <v>8</v>
          </cell>
          <cell r="B140" t="str">
            <v>6551</v>
          </cell>
          <cell r="C140" t="str">
            <v>Kostnadsförda projekt</v>
          </cell>
        </row>
        <row r="141">
          <cell r="A141">
            <v>8</v>
          </cell>
          <cell r="B141" t="str">
            <v>6552</v>
          </cell>
          <cell r="C141" t="str">
            <v>Revisionsnära tjänster</v>
          </cell>
        </row>
        <row r="142">
          <cell r="A142">
            <v>8</v>
          </cell>
          <cell r="B142" t="str">
            <v>6580</v>
          </cell>
          <cell r="C142" t="str">
            <v xml:space="preserve">Advokat- och rättegångskostnader                  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</row>
        <row r="143">
          <cell r="A143">
            <v>8</v>
          </cell>
          <cell r="B143" t="str">
            <v>6590</v>
          </cell>
          <cell r="C143" t="str">
            <v xml:space="preserve">Övriga främmande tjänster                         </v>
          </cell>
          <cell r="E143">
            <v>0</v>
          </cell>
        </row>
        <row r="144">
          <cell r="A144">
            <v>8</v>
          </cell>
          <cell r="B144" t="str">
            <v>6800</v>
          </cell>
          <cell r="C144" t="str">
            <v>Inhyrd personal</v>
          </cell>
          <cell r="E144">
            <v>0</v>
          </cell>
        </row>
        <row r="145">
          <cell r="A145">
            <v>8</v>
          </cell>
          <cell r="B145" t="str">
            <v>6970</v>
          </cell>
          <cell r="C145" t="str">
            <v>Tidningar tidskrifter och facklitteratur</v>
          </cell>
          <cell r="D145">
            <v>0</v>
          </cell>
        </row>
        <row r="146">
          <cell r="A146">
            <v>8</v>
          </cell>
          <cell r="B146" t="str">
            <v>6981</v>
          </cell>
          <cell r="C146" t="str">
            <v xml:space="preserve">Föreningsavgifter avdragsgilla, BAO, Fastighets   </v>
          </cell>
        </row>
        <row r="147">
          <cell r="A147">
            <v>8</v>
          </cell>
          <cell r="B147" t="str">
            <v>6982</v>
          </cell>
          <cell r="C147" t="str">
            <v>Föreningsavg ej avdragsgilla, BAO, Fastighets</v>
          </cell>
        </row>
        <row r="148">
          <cell r="A148">
            <v>8</v>
          </cell>
          <cell r="B148" t="str">
            <v>6991</v>
          </cell>
          <cell r="C148" t="str">
            <v xml:space="preserve">Diverse övriga utgifter avdragsgilla              </v>
          </cell>
          <cell r="D148">
            <v>0</v>
          </cell>
        </row>
        <row r="149">
          <cell r="A149">
            <v>8</v>
          </cell>
          <cell r="B149" t="str">
            <v>6992</v>
          </cell>
          <cell r="C149" t="str">
            <v xml:space="preserve">Diverse övriga utgifter ej avdragsgilla           </v>
          </cell>
          <cell r="D149">
            <v>0</v>
          </cell>
          <cell r="E149">
            <v>0</v>
          </cell>
        </row>
        <row r="150">
          <cell r="A150">
            <v>8</v>
          </cell>
          <cell r="B150" t="str">
            <v>6999</v>
          </cell>
          <cell r="C150" t="str">
            <v>Ej avdragsgill moms, ej drift</v>
          </cell>
          <cell r="D150">
            <v>0</v>
          </cell>
          <cell r="E150">
            <v>0</v>
          </cell>
        </row>
        <row r="151">
          <cell r="A151">
            <v>8</v>
          </cell>
          <cell r="B151" t="str">
            <v>7011</v>
          </cell>
          <cell r="C151" t="str">
            <v>Löner till kollektivanställda</v>
          </cell>
        </row>
        <row r="152">
          <cell r="A152">
            <v>8</v>
          </cell>
          <cell r="B152" t="str">
            <v>7015</v>
          </cell>
          <cell r="C152" t="str">
            <v>Löner timanställda kollektivanställda</v>
          </cell>
          <cell r="D152">
            <v>0</v>
          </cell>
          <cell r="E152">
            <v>0</v>
          </cell>
        </row>
        <row r="153">
          <cell r="A153">
            <v>8</v>
          </cell>
          <cell r="B153" t="str">
            <v>7019</v>
          </cell>
          <cell r="C153" t="str">
            <v>Upplupna löner till kollektivanställda</v>
          </cell>
        </row>
        <row r="154">
          <cell r="A154">
            <v>8</v>
          </cell>
          <cell r="B154" t="str">
            <v>7081</v>
          </cell>
          <cell r="C154" t="str">
            <v>Löner till koll för ej arbetad tid (sjuklön)</v>
          </cell>
        </row>
        <row r="155">
          <cell r="A155">
            <v>8</v>
          </cell>
          <cell r="B155" t="str">
            <v>7090</v>
          </cell>
          <cell r="C155" t="str">
            <v>Förändring av semesterlöneskuld koll</v>
          </cell>
        </row>
        <row r="156">
          <cell r="A156">
            <v>8</v>
          </cell>
          <cell r="B156" t="str">
            <v>7211</v>
          </cell>
          <cell r="C156" t="str">
            <v>Löner till tjänstemän</v>
          </cell>
        </row>
        <row r="157">
          <cell r="A157">
            <v>8</v>
          </cell>
          <cell r="B157" t="str">
            <v>7215</v>
          </cell>
          <cell r="C157" t="str">
            <v>Löner timanställda tjänstemän</v>
          </cell>
        </row>
        <row r="158">
          <cell r="A158">
            <v>8</v>
          </cell>
          <cell r="B158" t="str">
            <v>7219</v>
          </cell>
          <cell r="C158" t="str">
            <v>Upplupna löner till tjänstemän</v>
          </cell>
        </row>
        <row r="159">
          <cell r="A159">
            <v>8</v>
          </cell>
          <cell r="B159" t="str">
            <v>7281</v>
          </cell>
          <cell r="C159" t="str">
            <v>Löner till tjm för ej arbetad tid (sjuklön)</v>
          </cell>
        </row>
        <row r="160">
          <cell r="A160">
            <v>8</v>
          </cell>
          <cell r="B160" t="str">
            <v>7290</v>
          </cell>
          <cell r="C160" t="str">
            <v>Förändring av semesterlöneskuld tjm</v>
          </cell>
        </row>
        <row r="161">
          <cell r="A161">
            <v>8</v>
          </cell>
          <cell r="B161" t="str">
            <v>7331</v>
          </cell>
          <cell r="C161" t="str">
            <v>Bilersättning, skattefri</v>
          </cell>
        </row>
        <row r="162">
          <cell r="A162">
            <v>8</v>
          </cell>
          <cell r="B162" t="str">
            <v>7332</v>
          </cell>
          <cell r="C162" t="str">
            <v>Bilersättningar, skattepliktiga</v>
          </cell>
        </row>
        <row r="163">
          <cell r="A163">
            <v>8</v>
          </cell>
          <cell r="B163" t="str">
            <v>7383</v>
          </cell>
          <cell r="C163" t="str">
            <v>Leasingavgifter personaldatorer</v>
          </cell>
        </row>
        <row r="164">
          <cell r="A164">
            <v>8</v>
          </cell>
          <cell r="B164" t="str">
            <v>7384</v>
          </cell>
          <cell r="C164" t="str">
            <v xml:space="preserve">Kost för subv arb kläder                          </v>
          </cell>
        </row>
        <row r="165">
          <cell r="A165">
            <v>8</v>
          </cell>
          <cell r="B165" t="str">
            <v>7386</v>
          </cell>
          <cell r="C165" t="str">
            <v xml:space="preserve">Försäkring &amp; skatt förmånsbil                     </v>
          </cell>
        </row>
        <row r="166">
          <cell r="A166">
            <v>8</v>
          </cell>
          <cell r="B166" t="str">
            <v>7388</v>
          </cell>
          <cell r="C166" t="str">
            <v>Övriga kostnader förmånsbil</v>
          </cell>
        </row>
        <row r="167">
          <cell r="A167">
            <v>8</v>
          </cell>
          <cell r="B167" t="str">
            <v>7390</v>
          </cell>
          <cell r="C167" t="str">
            <v>Övriga kostnadsersättningar</v>
          </cell>
        </row>
        <row r="168">
          <cell r="A168">
            <v>8</v>
          </cell>
          <cell r="B168" t="str">
            <v>7411</v>
          </cell>
          <cell r="C168" t="str">
            <v>Ej avdragsgilla pensionskostnader</v>
          </cell>
        </row>
        <row r="169">
          <cell r="A169">
            <v>8</v>
          </cell>
          <cell r="B169" t="str">
            <v>7510</v>
          </cell>
          <cell r="C169" t="str">
            <v>Arbetsgivaravg för löner och ersättningar</v>
          </cell>
          <cell r="D169">
            <v>0</v>
          </cell>
          <cell r="E169">
            <v>0</v>
          </cell>
        </row>
        <row r="170">
          <cell r="A170">
            <v>8</v>
          </cell>
          <cell r="B170" t="str">
            <v>7519</v>
          </cell>
          <cell r="C170" t="str">
            <v>Arbetsgivaravg för semester och löneskuld</v>
          </cell>
        </row>
        <row r="171">
          <cell r="A171">
            <v>8</v>
          </cell>
          <cell r="B171" t="str">
            <v>7533</v>
          </cell>
          <cell r="C171" t="str">
            <v>Särskild löneskatt för pensionskostnader</v>
          </cell>
        </row>
        <row r="172">
          <cell r="A172">
            <v>8</v>
          </cell>
          <cell r="B172" t="str">
            <v>7550</v>
          </cell>
          <cell r="C172" t="str">
            <v>Utfördelade sociala kostnader tjänstemän</v>
          </cell>
        </row>
        <row r="173">
          <cell r="A173">
            <v>8</v>
          </cell>
          <cell r="B173" t="str">
            <v>7555</v>
          </cell>
          <cell r="C173" t="str">
            <v>Utfördelade sociala kostnader koll</v>
          </cell>
        </row>
        <row r="174">
          <cell r="A174">
            <v>8</v>
          </cell>
          <cell r="B174" t="str">
            <v>7560</v>
          </cell>
          <cell r="C174" t="str">
            <v>Uttagsmoms</v>
          </cell>
        </row>
        <row r="175">
          <cell r="A175">
            <v>8</v>
          </cell>
          <cell r="B175" t="str">
            <v>7570</v>
          </cell>
          <cell r="C175" t="str">
            <v xml:space="preserve">Premier för arbetsmarknadsförsäkringar, AMF       </v>
          </cell>
        </row>
        <row r="176">
          <cell r="A176">
            <v>8</v>
          </cell>
          <cell r="B176" t="str">
            <v>7580</v>
          </cell>
          <cell r="C176" t="str">
            <v>Grupplivsförsäkringspremier, frivilliga</v>
          </cell>
        </row>
        <row r="177">
          <cell r="A177">
            <v>8</v>
          </cell>
          <cell r="B177" t="str">
            <v>7610</v>
          </cell>
          <cell r="C177" t="str">
            <v>Utbildning</v>
          </cell>
        </row>
        <row r="178">
          <cell r="A178">
            <v>8</v>
          </cell>
          <cell r="B178" t="str">
            <v>7615</v>
          </cell>
          <cell r="C178" t="str">
            <v>Konferens</v>
          </cell>
        </row>
        <row r="179">
          <cell r="A179">
            <v>8</v>
          </cell>
          <cell r="B179" t="str">
            <v>7621</v>
          </cell>
          <cell r="C179" t="str">
            <v>Sjuk &amp; häsovård avdragsgill</v>
          </cell>
        </row>
        <row r="180">
          <cell r="A180">
            <v>8</v>
          </cell>
          <cell r="B180" t="str">
            <v>7622</v>
          </cell>
          <cell r="C180" t="str">
            <v>Sjuk &amp; häsovård ej avdragsgill</v>
          </cell>
        </row>
        <row r="181">
          <cell r="A181">
            <v>8</v>
          </cell>
          <cell r="B181" t="str">
            <v>7623</v>
          </cell>
          <cell r="C181" t="str">
            <v>Terminalglasögon</v>
          </cell>
        </row>
        <row r="182">
          <cell r="A182">
            <v>8</v>
          </cell>
          <cell r="B182" t="str">
            <v>7631</v>
          </cell>
          <cell r="C182" t="str">
            <v>Personalrepr gåvor avdragsgill</v>
          </cell>
          <cell r="D182">
            <v>0</v>
          </cell>
        </row>
        <row r="183">
          <cell r="A183">
            <v>8</v>
          </cell>
          <cell r="B183" t="str">
            <v>7632</v>
          </cell>
          <cell r="C183" t="str">
            <v>Personalrepr gåvor ej avdragsgill</v>
          </cell>
        </row>
        <row r="184">
          <cell r="A184">
            <v>8</v>
          </cell>
          <cell r="B184" t="str">
            <v>7691</v>
          </cell>
          <cell r="C184" t="str">
            <v>Personalrekrytering</v>
          </cell>
        </row>
        <row r="185">
          <cell r="A185">
            <v>8</v>
          </cell>
          <cell r="B185" t="str">
            <v>7693</v>
          </cell>
          <cell r="C185" t="str">
            <v>Fritidsverksamhet, motionsbidrag</v>
          </cell>
        </row>
        <row r="186">
          <cell r="A186">
            <v>8</v>
          </cell>
          <cell r="B186" t="str">
            <v>7699</v>
          </cell>
          <cell r="C186" t="str">
            <v xml:space="preserve">Övriga personalkostnader                          </v>
          </cell>
        </row>
        <row r="187">
          <cell r="A187">
            <v>8</v>
          </cell>
          <cell r="B187" t="str">
            <v>8220</v>
          </cell>
          <cell r="C187" t="str">
            <v xml:space="preserve">Utdelning Brandkontoret-Skatttefri                </v>
          </cell>
          <cell r="D187">
            <v>0</v>
          </cell>
          <cell r="E187">
            <v>0</v>
          </cell>
        </row>
        <row r="188">
          <cell r="A188">
            <v>8</v>
          </cell>
          <cell r="B188" t="str">
            <v>8422</v>
          </cell>
          <cell r="C188" t="str">
            <v xml:space="preserve">Räntekostnader leverantör                         </v>
          </cell>
          <cell r="D188">
            <v>0</v>
          </cell>
          <cell r="E188">
            <v>0</v>
          </cell>
          <cell r="H188">
            <v>0</v>
          </cell>
          <cell r="I188">
            <v>0</v>
          </cell>
        </row>
        <row r="189">
          <cell r="A189">
            <v>9</v>
          </cell>
          <cell r="B189" t="str">
            <v>4540</v>
          </cell>
          <cell r="C189" t="str">
            <v xml:space="preserve">Planerat underhåll                                </v>
          </cell>
          <cell r="D189">
            <v>-25</v>
          </cell>
          <cell r="E189">
            <v>-11</v>
          </cell>
          <cell r="H189">
            <v>-23</v>
          </cell>
          <cell r="I189">
            <v>-23</v>
          </cell>
        </row>
        <row r="190">
          <cell r="A190">
            <v>9</v>
          </cell>
          <cell r="B190" t="str">
            <v>4541</v>
          </cell>
          <cell r="C190" t="str">
            <v xml:space="preserve">Planerat underhåll byggnad utvändigt              </v>
          </cell>
          <cell r="D190">
            <v>-6</v>
          </cell>
          <cell r="E190">
            <v>-1</v>
          </cell>
          <cell r="H190">
            <v>-4</v>
          </cell>
          <cell r="I190">
            <v>-4</v>
          </cell>
        </row>
        <row r="191">
          <cell r="A191">
            <v>9</v>
          </cell>
          <cell r="B191" t="str">
            <v>4542</v>
          </cell>
          <cell r="C191" t="str">
            <v xml:space="preserve">Planerat underhåll byggnad invändigt              </v>
          </cell>
          <cell r="D191">
            <v>-4</v>
          </cell>
          <cell r="E191">
            <v>-1</v>
          </cell>
          <cell r="H191">
            <v>-1</v>
          </cell>
          <cell r="I191">
            <v>-1</v>
          </cell>
        </row>
        <row r="192">
          <cell r="A192">
            <v>9</v>
          </cell>
          <cell r="B192" t="str">
            <v>4543</v>
          </cell>
          <cell r="C192" t="str">
            <v xml:space="preserve">Planerat underhåll lägenhet                       </v>
          </cell>
          <cell r="D192">
            <v>-5</v>
          </cell>
          <cell r="E192">
            <v>-4</v>
          </cell>
          <cell r="H192">
            <v>-7</v>
          </cell>
          <cell r="I192">
            <v>-7</v>
          </cell>
        </row>
        <row r="193">
          <cell r="A193">
            <v>9</v>
          </cell>
          <cell r="B193" t="str">
            <v>4544</v>
          </cell>
          <cell r="C193" t="str">
            <v xml:space="preserve">Planerat underhåll installation                   </v>
          </cell>
          <cell r="D193">
            <v>-9</v>
          </cell>
          <cell r="E193">
            <v>-4</v>
          </cell>
          <cell r="H193">
            <v>-3</v>
          </cell>
          <cell r="I193">
            <v>-3</v>
          </cell>
        </row>
        <row r="194">
          <cell r="A194">
            <v>9</v>
          </cell>
          <cell r="B194" t="str">
            <v>4545</v>
          </cell>
          <cell r="C194" t="str">
            <v xml:space="preserve">Planerat underhåll mark trädg                     </v>
          </cell>
          <cell r="D194">
            <v>-1</v>
          </cell>
          <cell r="E194">
            <v>0</v>
          </cell>
          <cell r="H194">
            <v>-2</v>
          </cell>
          <cell r="I194">
            <v>-2</v>
          </cell>
        </row>
        <row r="195">
          <cell r="A195">
            <v>9</v>
          </cell>
          <cell r="B195" t="str">
            <v>4546</v>
          </cell>
          <cell r="C195" t="str">
            <v xml:space="preserve">Övriga fastighetskostnader (inklusive HLU)        </v>
          </cell>
          <cell r="D195">
            <v>-3</v>
          </cell>
          <cell r="E195">
            <v>-3</v>
          </cell>
          <cell r="H195">
            <v>-2</v>
          </cell>
          <cell r="I195">
            <v>-2</v>
          </cell>
        </row>
        <row r="196">
          <cell r="A196">
            <v>9</v>
          </cell>
          <cell r="B196" t="str">
            <v>4548</v>
          </cell>
          <cell r="C196" t="str">
            <v>OVK (Diös)</v>
          </cell>
          <cell r="D196">
            <v>-1</v>
          </cell>
          <cell r="E196">
            <v>0</v>
          </cell>
          <cell r="H196">
            <v>0</v>
          </cell>
          <cell r="I196">
            <v>0</v>
          </cell>
        </row>
        <row r="197">
          <cell r="A197">
            <v>9</v>
          </cell>
          <cell r="B197" t="str">
            <v>4549</v>
          </cell>
          <cell r="C197" t="str">
            <v xml:space="preserve">Icke avdragsgill moms på underhållskostnader      </v>
          </cell>
          <cell r="D197">
            <v>-7</v>
          </cell>
          <cell r="E197">
            <v>-4</v>
          </cell>
          <cell r="H197">
            <v>-7</v>
          </cell>
          <cell r="I197">
            <v>-7</v>
          </cell>
        </row>
        <row r="198">
          <cell r="A198">
            <v>9</v>
          </cell>
          <cell r="B198" t="str">
            <v>4580</v>
          </cell>
          <cell r="C198" t="str">
            <v>Projektkostnader</v>
          </cell>
          <cell r="D198">
            <v>0</v>
          </cell>
          <cell r="E198">
            <v>-5</v>
          </cell>
          <cell r="H198">
            <v>-20</v>
          </cell>
          <cell r="I198">
            <v>-20</v>
          </cell>
        </row>
        <row r="199">
          <cell r="A199">
            <v>9</v>
          </cell>
          <cell r="B199" t="str">
            <v>4581</v>
          </cell>
          <cell r="C199" t="str">
            <v>Oplanerat underhåll</v>
          </cell>
          <cell r="D199">
            <v>0</v>
          </cell>
          <cell r="E199">
            <v>-1</v>
          </cell>
        </row>
        <row r="200">
          <cell r="A200">
            <v>10</v>
          </cell>
          <cell r="B200" t="str">
            <v>4537</v>
          </cell>
          <cell r="C200" t="str">
            <v xml:space="preserve">Hyresgästanpassning                               </v>
          </cell>
          <cell r="D200">
            <v>-46</v>
          </cell>
          <cell r="E200">
            <v>-21</v>
          </cell>
          <cell r="H200">
            <v>-42</v>
          </cell>
          <cell r="I200">
            <v>-42</v>
          </cell>
        </row>
      </sheetData>
      <sheetData sheetId="2">
        <row r="1">
          <cell r="B1" t="str">
            <v>AFFÄRSPLAN</v>
          </cell>
          <cell r="F1" t="str">
            <v>Nivå:</v>
          </cell>
          <cell r="G1" t="str">
            <v xml:space="preserve">Region Totalt                   </v>
          </cell>
          <cell r="K1" t="str">
            <v>Kalkylränta:</v>
          </cell>
          <cell r="M1">
            <v>0</v>
          </cell>
          <cell r="AE1" t="str">
            <v>INS0000022_QUE0002210_Rs4</v>
          </cell>
          <cell r="AF1" t="str">
            <v>Agresso</v>
          </cell>
        </row>
        <row r="2">
          <cell r="B2">
            <v>38294.467184259258</v>
          </cell>
          <cell r="F2" t="str">
            <v>Area:</v>
          </cell>
          <cell r="G2" t="str">
            <v>2749818.00</v>
          </cell>
          <cell r="H2" t="str">
            <v>kvm</v>
          </cell>
          <cell r="K2" t="str">
            <v>Direktavkastning:</v>
          </cell>
          <cell r="AE2" t="str">
            <v>INS0000022_QUE0002210_Rs4</v>
          </cell>
          <cell r="AF2" t="str">
            <v>LEB</v>
          </cell>
        </row>
        <row r="3">
          <cell r="B3" t="str">
            <v>Belopp i kkr</v>
          </cell>
          <cell r="K3" t="str">
            <v>Inflation:</v>
          </cell>
          <cell r="AE3" t="str">
            <v>INS0000022_QUE0002210_Rs4</v>
          </cell>
          <cell r="AF3" t="str">
            <v>Vitec Nova</v>
          </cell>
        </row>
        <row r="4">
          <cell r="D4">
            <v>2003</v>
          </cell>
          <cell r="E4">
            <v>2004</v>
          </cell>
          <cell r="F4">
            <v>2004</v>
          </cell>
          <cell r="G4">
            <v>2005</v>
          </cell>
          <cell r="P4">
            <v>2006</v>
          </cell>
          <cell r="Q4">
            <v>2007</v>
          </cell>
          <cell r="R4">
            <v>2008</v>
          </cell>
          <cell r="S4">
            <v>2009</v>
          </cell>
          <cell r="T4">
            <v>2010</v>
          </cell>
          <cell r="U4">
            <v>2011</v>
          </cell>
          <cell r="V4">
            <v>2012</v>
          </cell>
          <cell r="W4">
            <v>2013</v>
          </cell>
          <cell r="X4">
            <v>2014</v>
          </cell>
          <cell r="Y4">
            <v>2015</v>
          </cell>
          <cell r="AE4" t="str">
            <v>INS0000022_QUE0002210_Rs4</v>
          </cell>
          <cell r="AF4" t="str">
            <v>Tot. Kvm</v>
          </cell>
        </row>
        <row r="5">
          <cell r="D5" t="str">
            <v>Utfall</v>
          </cell>
          <cell r="E5" t="str">
            <v>Ack</v>
          </cell>
          <cell r="F5" t="str">
            <v>Utfall</v>
          </cell>
          <cell r="G5" t="str">
            <v>Ack period</v>
          </cell>
          <cell r="H5" t="str">
            <v>Årsutfall</v>
          </cell>
          <cell r="I5" t="str">
            <v>Ack mål</v>
          </cell>
          <cell r="J5" t="str">
            <v>Avikelse</v>
          </cell>
          <cell r="K5" t="str">
            <v>Mål</v>
          </cell>
          <cell r="L5" t="str">
            <v>P1</v>
          </cell>
          <cell r="M5" t="str">
            <v>P2</v>
          </cell>
          <cell r="N5" t="str">
            <v>P3</v>
          </cell>
          <cell r="O5" t="str">
            <v>P - Mål</v>
          </cell>
          <cell r="P5" t="str">
            <v>Mål</v>
          </cell>
          <cell r="Q5" t="str">
            <v>Mål</v>
          </cell>
          <cell r="R5" t="str">
            <v>Mål</v>
          </cell>
          <cell r="S5" t="str">
            <v>Mål</v>
          </cell>
          <cell r="T5" t="str">
            <v>Mål</v>
          </cell>
          <cell r="U5" t="str">
            <v>Mål</v>
          </cell>
          <cell r="V5" t="str">
            <v>Mål</v>
          </cell>
          <cell r="W5" t="str">
            <v>Mål</v>
          </cell>
          <cell r="X5" t="str">
            <v>Mål</v>
          </cell>
          <cell r="Y5" t="str">
            <v>Mål</v>
          </cell>
        </row>
        <row r="6">
          <cell r="B6" t="str">
            <v>INTÄKTER</v>
          </cell>
        </row>
        <row r="7">
          <cell r="B7" t="str">
            <v>Hyresintäkter</v>
          </cell>
        </row>
        <row r="8">
          <cell r="B8" t="str">
            <v>3005</v>
          </cell>
          <cell r="C8" t="str">
            <v xml:space="preserve">Koncerninterna hyresintäkter                      </v>
          </cell>
          <cell r="D8">
            <v>51861</v>
          </cell>
          <cell r="F8">
            <v>48367</v>
          </cell>
          <cell r="I8">
            <v>31011</v>
          </cell>
          <cell r="J8">
            <v>-31011</v>
          </cell>
          <cell r="K8">
            <v>31011</v>
          </cell>
          <cell r="O8">
            <v>0</v>
          </cell>
        </row>
        <row r="9">
          <cell r="B9" t="str">
            <v>3010</v>
          </cell>
          <cell r="C9" t="str">
            <v xml:space="preserve">Hyresintäkter bostäder                            </v>
          </cell>
          <cell r="D9">
            <v>633407</v>
          </cell>
          <cell r="F9">
            <v>589149</v>
          </cell>
          <cell r="I9">
            <v>623216</v>
          </cell>
          <cell r="J9">
            <v>-623216</v>
          </cell>
          <cell r="K9">
            <v>623216</v>
          </cell>
          <cell r="O9">
            <v>0</v>
          </cell>
        </row>
        <row r="10">
          <cell r="B10" t="str">
            <v>3020</v>
          </cell>
          <cell r="C10" t="str">
            <v xml:space="preserve">Hyresintäkter lokaler                             </v>
          </cell>
          <cell r="D10">
            <v>2293264</v>
          </cell>
          <cell r="F10">
            <v>2358786</v>
          </cell>
          <cell r="H10">
            <v>3842</v>
          </cell>
          <cell r="I10">
            <v>2376433</v>
          </cell>
          <cell r="J10">
            <v>-2376433</v>
          </cell>
          <cell r="K10">
            <v>2376433</v>
          </cell>
          <cell r="O10">
            <v>0</v>
          </cell>
        </row>
        <row r="11">
          <cell r="B11" t="str">
            <v>3025</v>
          </cell>
          <cell r="C11" t="str">
            <v xml:space="preserve">Hyresintäkter Galleria                            </v>
          </cell>
          <cell r="D11">
            <v>13087</v>
          </cell>
          <cell r="F11">
            <v>10537</v>
          </cell>
          <cell r="I11">
            <v>10679</v>
          </cell>
          <cell r="J11">
            <v>-10679</v>
          </cell>
          <cell r="K11">
            <v>10679</v>
          </cell>
          <cell r="O11">
            <v>0</v>
          </cell>
        </row>
        <row r="12">
          <cell r="B12" t="str">
            <v>3029</v>
          </cell>
          <cell r="C12" t="str">
            <v>Hyrestillägg Galleria</v>
          </cell>
          <cell r="F12">
            <v>1522</v>
          </cell>
          <cell r="J12">
            <v>0</v>
          </cell>
          <cell r="K12">
            <v>1922</v>
          </cell>
          <cell r="O12">
            <v>0</v>
          </cell>
        </row>
        <row r="13">
          <cell r="B13" t="str">
            <v>3030</v>
          </cell>
          <cell r="C13" t="str">
            <v>Hyrestillägg marknadsföringsbidrag Galleria</v>
          </cell>
          <cell r="F13">
            <v>1550</v>
          </cell>
          <cell r="J13">
            <v>0</v>
          </cell>
          <cell r="K13">
            <v>1586</v>
          </cell>
          <cell r="O13">
            <v>0</v>
          </cell>
        </row>
        <row r="14">
          <cell r="B14" t="str">
            <v>3031</v>
          </cell>
          <cell r="C14" t="str">
            <v xml:space="preserve">Hyrestillägg värme/kyla                           </v>
          </cell>
          <cell r="D14">
            <v>49433</v>
          </cell>
          <cell r="F14">
            <v>50654</v>
          </cell>
          <cell r="I14">
            <v>53065</v>
          </cell>
          <cell r="J14">
            <v>-53065</v>
          </cell>
          <cell r="K14">
            <v>53065</v>
          </cell>
          <cell r="O14">
            <v>0</v>
          </cell>
        </row>
        <row r="15">
          <cell r="B15" t="str">
            <v>3032</v>
          </cell>
          <cell r="C15" t="str">
            <v xml:space="preserve">Hyrestillägg fastighetsskatt                </v>
          </cell>
          <cell r="D15">
            <v>154539</v>
          </cell>
          <cell r="F15">
            <v>137204</v>
          </cell>
          <cell r="I15">
            <v>132984</v>
          </cell>
          <cell r="J15">
            <v>-132984</v>
          </cell>
          <cell r="K15">
            <v>132984</v>
          </cell>
          <cell r="O15">
            <v>0</v>
          </cell>
        </row>
        <row r="16">
          <cell r="B16" t="str">
            <v>3033</v>
          </cell>
          <cell r="C16" t="str">
            <v xml:space="preserve">Hyrestillägg VA                                   </v>
          </cell>
          <cell r="D16">
            <v>2167</v>
          </cell>
          <cell r="F16">
            <v>1747</v>
          </cell>
          <cell r="I16">
            <v>2082</v>
          </cell>
          <cell r="J16">
            <v>-2082</v>
          </cell>
          <cell r="K16">
            <v>2082</v>
          </cell>
          <cell r="O16">
            <v>0</v>
          </cell>
        </row>
        <row r="17">
          <cell r="B17" t="str">
            <v>3034</v>
          </cell>
          <cell r="C17" t="str">
            <v xml:space="preserve">Hyrestillägg EL                                   </v>
          </cell>
          <cell r="D17">
            <v>34067</v>
          </cell>
          <cell r="F17">
            <v>38157</v>
          </cell>
          <cell r="H17">
            <v>1</v>
          </cell>
          <cell r="I17">
            <v>37245</v>
          </cell>
          <cell r="J17">
            <v>-37245</v>
          </cell>
          <cell r="K17">
            <v>37245</v>
          </cell>
          <cell r="O17">
            <v>0</v>
          </cell>
        </row>
        <row r="18">
          <cell r="B18" t="str">
            <v>3035</v>
          </cell>
          <cell r="C18" t="str">
            <v xml:space="preserve">Hyrestillägg Övrigt                               </v>
          </cell>
          <cell r="D18">
            <v>28537</v>
          </cell>
          <cell r="F18">
            <v>23418</v>
          </cell>
          <cell r="I18">
            <v>24270</v>
          </cell>
          <cell r="J18">
            <v>-24270</v>
          </cell>
          <cell r="K18">
            <v>24270</v>
          </cell>
          <cell r="O18">
            <v>0</v>
          </cell>
        </row>
        <row r="19">
          <cell r="B19" t="str">
            <v>3036</v>
          </cell>
          <cell r="C19" t="str">
            <v xml:space="preserve">Hyrestillägg avgäld                               </v>
          </cell>
          <cell r="D19">
            <v>3831</v>
          </cell>
          <cell r="F19">
            <v>2990</v>
          </cell>
          <cell r="I19">
            <v>2990</v>
          </cell>
          <cell r="J19">
            <v>-2990</v>
          </cell>
          <cell r="K19">
            <v>2990</v>
          </cell>
          <cell r="O19">
            <v>0</v>
          </cell>
        </row>
        <row r="20">
          <cell r="B20" t="str">
            <v>3037</v>
          </cell>
          <cell r="C20" t="str">
            <v xml:space="preserve">Hyrestillägg övrigt, bostäder                     </v>
          </cell>
          <cell r="D20">
            <v>5</v>
          </cell>
          <cell r="J20">
            <v>0</v>
          </cell>
          <cell r="O20">
            <v>0</v>
          </cell>
        </row>
        <row r="21">
          <cell r="B21" t="str">
            <v>3038</v>
          </cell>
          <cell r="C21" t="str">
            <v>Hyrestillägg servicetjänster hyresgäster</v>
          </cell>
          <cell r="F21">
            <v>1117</v>
          </cell>
          <cell r="I21">
            <v>1069</v>
          </cell>
          <cell r="J21">
            <v>-1069</v>
          </cell>
          <cell r="K21">
            <v>1069</v>
          </cell>
          <cell r="O21">
            <v>0</v>
          </cell>
        </row>
        <row r="22">
          <cell r="B22" t="str">
            <v>3039</v>
          </cell>
          <cell r="C22" t="str">
            <v>Hyrestillägg sophantering</v>
          </cell>
          <cell r="D22">
            <v>67</v>
          </cell>
          <cell r="F22">
            <v>3874</v>
          </cell>
          <cell r="I22">
            <v>3469</v>
          </cell>
          <cell r="J22">
            <v>-3469</v>
          </cell>
          <cell r="K22">
            <v>3469</v>
          </cell>
          <cell r="O22">
            <v>0</v>
          </cell>
        </row>
        <row r="23">
          <cell r="B23" t="str">
            <v>3040</v>
          </cell>
          <cell r="C23" t="str">
            <v xml:space="preserve">Hyresintäkter garage                              </v>
          </cell>
          <cell r="D23">
            <v>61740</v>
          </cell>
          <cell r="F23">
            <v>61578</v>
          </cell>
          <cell r="I23">
            <v>67106</v>
          </cell>
          <cell r="J23">
            <v>-67106</v>
          </cell>
          <cell r="K23">
            <v>67106</v>
          </cell>
          <cell r="O23">
            <v>0</v>
          </cell>
        </row>
        <row r="24">
          <cell r="B24" t="str">
            <v>3050</v>
          </cell>
          <cell r="C24" t="str">
            <v xml:space="preserve">Hyresintäkter parkering                           </v>
          </cell>
          <cell r="D24">
            <v>27400</v>
          </cell>
          <cell r="F24">
            <v>21875</v>
          </cell>
          <cell r="I24">
            <v>24630</v>
          </cell>
          <cell r="J24">
            <v>-24630</v>
          </cell>
          <cell r="K24">
            <v>24630</v>
          </cell>
          <cell r="O24">
            <v>0</v>
          </cell>
        </row>
        <row r="25">
          <cell r="B25" t="str">
            <v>3060</v>
          </cell>
          <cell r="C25" t="str">
            <v xml:space="preserve">Övriga hyresintäkter                              </v>
          </cell>
          <cell r="D25">
            <v>26717</v>
          </cell>
          <cell r="F25">
            <v>105755</v>
          </cell>
          <cell r="I25">
            <v>6916</v>
          </cell>
          <cell r="J25">
            <v>-6916</v>
          </cell>
          <cell r="K25">
            <v>6916</v>
          </cell>
          <cell r="O25">
            <v>0</v>
          </cell>
        </row>
        <row r="26">
          <cell r="B26" t="str">
            <v>3070</v>
          </cell>
          <cell r="C26" t="str">
            <v xml:space="preserve">Hyresrabatter                                     </v>
          </cell>
          <cell r="D26">
            <v>-45629</v>
          </cell>
          <cell r="F26">
            <v>-51693</v>
          </cell>
          <cell r="I26">
            <v>-51201</v>
          </cell>
          <cell r="J26">
            <v>51201</v>
          </cell>
          <cell r="K26">
            <v>-51201</v>
          </cell>
          <cell r="O26">
            <v>0</v>
          </cell>
        </row>
        <row r="27">
          <cell r="B27" t="str">
            <v>3900</v>
          </cell>
          <cell r="C27" t="str">
            <v>Övriga förvaltningsintäkter</v>
          </cell>
          <cell r="D27">
            <v>10870</v>
          </cell>
          <cell r="F27">
            <v>4094</v>
          </cell>
          <cell r="I27">
            <v>32</v>
          </cell>
          <cell r="J27">
            <v>-32</v>
          </cell>
          <cell r="K27">
            <v>32</v>
          </cell>
          <cell r="O27">
            <v>0</v>
          </cell>
        </row>
        <row r="28">
          <cell r="B28" t="str">
            <v>3910</v>
          </cell>
          <cell r="C28" t="str">
            <v>Vidarefakturering övriga tjänster</v>
          </cell>
          <cell r="F28">
            <v>5634</v>
          </cell>
          <cell r="I28">
            <v>844</v>
          </cell>
          <cell r="J28">
            <v>-844</v>
          </cell>
          <cell r="K28">
            <v>844</v>
          </cell>
          <cell r="O28">
            <v>0</v>
          </cell>
        </row>
        <row r="29">
          <cell r="B29" t="str">
            <v>3911</v>
          </cell>
          <cell r="C29" t="str">
            <v>Vidarefakturering eget arbete</v>
          </cell>
          <cell r="F29">
            <v>166</v>
          </cell>
          <cell r="I29">
            <v>38</v>
          </cell>
          <cell r="J29">
            <v>-38</v>
          </cell>
          <cell r="K29">
            <v>38</v>
          </cell>
          <cell r="O29">
            <v>0</v>
          </cell>
        </row>
        <row r="30">
          <cell r="B30" t="str">
            <v>3912</v>
          </cell>
          <cell r="C30" t="str">
            <v>Fakturering eget arbete momspliktigt(Vitec)</v>
          </cell>
          <cell r="J30">
            <v>0</v>
          </cell>
          <cell r="O30">
            <v>0</v>
          </cell>
        </row>
        <row r="31">
          <cell r="B31" t="str">
            <v>3913</v>
          </cell>
          <cell r="C31" t="str">
            <v>Fakturering eget arbete momspliktigt(Agresso)</v>
          </cell>
          <cell r="J31">
            <v>0</v>
          </cell>
          <cell r="O31">
            <v>0</v>
          </cell>
        </row>
        <row r="32">
          <cell r="B32" t="str">
            <v>3920</v>
          </cell>
          <cell r="C32" t="str">
            <v>Vidarefakturering skadeersättning</v>
          </cell>
          <cell r="F32">
            <v>425</v>
          </cell>
          <cell r="J32">
            <v>0</v>
          </cell>
          <cell r="O32">
            <v>0</v>
          </cell>
        </row>
        <row r="33">
          <cell r="B33" t="str">
            <v>3921</v>
          </cell>
          <cell r="C33" t="str">
            <v>Fakturering skadeersättning ej moms(Agresso)</v>
          </cell>
          <cell r="F33">
            <v>0</v>
          </cell>
          <cell r="J33">
            <v>0</v>
          </cell>
          <cell r="O33">
            <v>0</v>
          </cell>
        </row>
        <row r="34">
          <cell r="B34" t="str">
            <v>3922</v>
          </cell>
          <cell r="C34" t="str">
            <v>Fakturering eget arb/skadeers ej moms(Vitec)</v>
          </cell>
          <cell r="J34">
            <v>0</v>
          </cell>
          <cell r="O34">
            <v>0</v>
          </cell>
        </row>
        <row r="35">
          <cell r="B35" t="str">
            <v>3923</v>
          </cell>
          <cell r="C35" t="str">
            <v>Fakturering eget arb/skadeers ej moms(Agresso)</v>
          </cell>
          <cell r="J35">
            <v>0</v>
          </cell>
          <cell r="O35">
            <v>0</v>
          </cell>
        </row>
        <row r="36">
          <cell r="B36" t="str">
            <v>3990</v>
          </cell>
          <cell r="C36" t="str">
            <v>Övriga rörelsegrenar</v>
          </cell>
          <cell r="D36">
            <v>18</v>
          </cell>
          <cell r="F36">
            <v>1</v>
          </cell>
          <cell r="J36">
            <v>0</v>
          </cell>
          <cell r="O36">
            <v>0</v>
          </cell>
        </row>
        <row r="37">
          <cell r="B37" t="str">
            <v>S:a hyresintäkter</v>
          </cell>
          <cell r="D37">
            <v>3345381</v>
          </cell>
          <cell r="E37">
            <v>0</v>
          </cell>
          <cell r="F37">
            <v>3416907</v>
          </cell>
          <cell r="G37">
            <v>0</v>
          </cell>
          <cell r="H37">
            <v>3843</v>
          </cell>
          <cell r="I37">
            <v>3346878</v>
          </cell>
          <cell r="J37">
            <v>-3346878</v>
          </cell>
          <cell r="K37">
            <v>3350386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9">
          <cell r="B39" t="str">
            <v>Hyresbortfall</v>
          </cell>
        </row>
        <row r="40">
          <cell r="B40" t="str">
            <v>3080</v>
          </cell>
          <cell r="C40" t="str">
            <v xml:space="preserve">Evakuering bostäder (rabatt)                      </v>
          </cell>
          <cell r="D40">
            <v>-2</v>
          </cell>
          <cell r="J40">
            <v>0</v>
          </cell>
          <cell r="O40">
            <v>0</v>
          </cell>
        </row>
        <row r="41">
          <cell r="B41" t="str">
            <v>3210</v>
          </cell>
          <cell r="C41" t="str">
            <v xml:space="preserve">Outhyrt bostäder                                  </v>
          </cell>
          <cell r="D41">
            <v>-2157</v>
          </cell>
          <cell r="F41">
            <v>-1350</v>
          </cell>
          <cell r="I41">
            <v>-1001</v>
          </cell>
          <cell r="J41">
            <v>1001</v>
          </cell>
          <cell r="K41">
            <v>-1001</v>
          </cell>
          <cell r="O41">
            <v>0</v>
          </cell>
        </row>
        <row r="42">
          <cell r="B42" t="str">
            <v>3220</v>
          </cell>
          <cell r="C42" t="str">
            <v xml:space="preserve">Outhyrt lokaler                                   </v>
          </cell>
          <cell r="D42">
            <v>-203989</v>
          </cell>
          <cell r="F42">
            <v>-242429</v>
          </cell>
          <cell r="I42">
            <v>-291647</v>
          </cell>
          <cell r="J42">
            <v>291647</v>
          </cell>
          <cell r="K42">
            <v>-291647</v>
          </cell>
          <cell r="O42">
            <v>0</v>
          </cell>
        </row>
        <row r="43">
          <cell r="B43" t="str">
            <v>3240</v>
          </cell>
          <cell r="C43" t="str">
            <v xml:space="preserve">Outhyrt garage                                    </v>
          </cell>
          <cell r="D43">
            <v>-6157</v>
          </cell>
          <cell r="F43">
            <v>-6034</v>
          </cell>
          <cell r="I43">
            <v>-13048</v>
          </cell>
          <cell r="J43">
            <v>13048</v>
          </cell>
          <cell r="K43">
            <v>-13048</v>
          </cell>
          <cell r="O43">
            <v>0</v>
          </cell>
        </row>
        <row r="44">
          <cell r="B44" t="str">
            <v>3250</v>
          </cell>
          <cell r="C44" t="str">
            <v xml:space="preserve">Outhyrt parkering                                 </v>
          </cell>
          <cell r="D44">
            <v>-1483</v>
          </cell>
          <cell r="F44">
            <v>-1692</v>
          </cell>
          <cell r="I44">
            <v>-2842</v>
          </cell>
          <cell r="J44">
            <v>2842</v>
          </cell>
          <cell r="K44">
            <v>-2842</v>
          </cell>
          <cell r="O44">
            <v>0</v>
          </cell>
        </row>
        <row r="45">
          <cell r="B45" t="str">
            <v>S:a hyresbortfall</v>
          </cell>
          <cell r="D45">
            <v>-213788</v>
          </cell>
          <cell r="E45">
            <v>0</v>
          </cell>
          <cell r="F45">
            <v>-251505</v>
          </cell>
          <cell r="G45">
            <v>0</v>
          </cell>
          <cell r="H45">
            <v>0</v>
          </cell>
          <cell r="I45">
            <v>-308538</v>
          </cell>
          <cell r="J45">
            <v>308538</v>
          </cell>
          <cell r="K45">
            <v>-308538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7">
          <cell r="B47" t="str">
            <v>Övriga konton DN1</v>
          </cell>
        </row>
        <row r="48">
          <cell r="B48" t="str">
            <v>3090</v>
          </cell>
          <cell r="C48" t="str">
            <v xml:space="preserve">Förvaltningsuppdrag koncernföretag                </v>
          </cell>
          <cell r="F48">
            <v>256</v>
          </cell>
          <cell r="J48">
            <v>0</v>
          </cell>
          <cell r="O48">
            <v>0</v>
          </cell>
        </row>
        <row r="49">
          <cell r="B49" t="str">
            <v>3395</v>
          </cell>
          <cell r="C49" t="str">
            <v>Befarade hyresförluster</v>
          </cell>
          <cell r="J49">
            <v>0</v>
          </cell>
          <cell r="O49">
            <v>0</v>
          </cell>
        </row>
        <row r="50">
          <cell r="B50" t="str">
            <v>3399</v>
          </cell>
          <cell r="C50" t="str">
            <v>Konstaterade hyresförluster</v>
          </cell>
          <cell r="J50">
            <v>0</v>
          </cell>
          <cell r="O50">
            <v>0</v>
          </cell>
        </row>
        <row r="51">
          <cell r="B51" t="str">
            <v>3595</v>
          </cell>
          <cell r="C51" t="str">
            <v>Befarade kundförluster övriga förvaltningsintäkter</v>
          </cell>
          <cell r="F51">
            <v>0</v>
          </cell>
          <cell r="J51">
            <v>0</v>
          </cell>
          <cell r="O51">
            <v>0</v>
          </cell>
        </row>
        <row r="52">
          <cell r="B52" t="str">
            <v>3599</v>
          </cell>
          <cell r="C52" t="str">
            <v>Konstaterade kundförluster</v>
          </cell>
          <cell r="F52">
            <v>0</v>
          </cell>
          <cell r="J52">
            <v>0</v>
          </cell>
          <cell r="O52">
            <v>0</v>
          </cell>
        </row>
        <row r="53">
          <cell r="B53" t="str">
            <v>3740</v>
          </cell>
          <cell r="C53" t="str">
            <v xml:space="preserve">Öresutjämning                                     </v>
          </cell>
          <cell r="D53">
            <v>6</v>
          </cell>
          <cell r="F53">
            <v>4</v>
          </cell>
          <cell r="J53">
            <v>0</v>
          </cell>
          <cell r="O53">
            <v>0</v>
          </cell>
        </row>
        <row r="54">
          <cell r="B54" t="str">
            <v>3950</v>
          </cell>
          <cell r="C54" t="str">
            <v>Återvunna tidigare avskrivna  kund- &amp; hyresfordrin</v>
          </cell>
          <cell r="D54">
            <v>181</v>
          </cell>
          <cell r="F54">
            <v>1911</v>
          </cell>
          <cell r="J54">
            <v>0</v>
          </cell>
          <cell r="O54">
            <v>0</v>
          </cell>
        </row>
        <row r="55">
          <cell r="B55" t="str">
            <v>3951</v>
          </cell>
          <cell r="C55" t="str">
            <v>Återvunna tidigare avskrivna kund-och hyresfordrin</v>
          </cell>
          <cell r="J55">
            <v>0</v>
          </cell>
          <cell r="O55">
            <v>0</v>
          </cell>
        </row>
        <row r="56">
          <cell r="B56" t="str">
            <v>4570</v>
          </cell>
          <cell r="C56" t="str">
            <v xml:space="preserve">Befarade kund- och hyresförluster                 </v>
          </cell>
          <cell r="D56">
            <v>1905</v>
          </cell>
          <cell r="F56">
            <v>-2667</v>
          </cell>
          <cell r="I56">
            <v>-7163</v>
          </cell>
          <cell r="J56">
            <v>7163</v>
          </cell>
          <cell r="K56">
            <v>-7163</v>
          </cell>
          <cell r="O56">
            <v>0</v>
          </cell>
        </row>
        <row r="57">
          <cell r="B57" t="str">
            <v>4571</v>
          </cell>
          <cell r="C57" t="str">
            <v xml:space="preserve">Konstaterade kund- och hyresförluster             </v>
          </cell>
          <cell r="D57">
            <v>-7677</v>
          </cell>
          <cell r="F57">
            <v>-4672</v>
          </cell>
          <cell r="I57">
            <v>-80</v>
          </cell>
          <cell r="J57">
            <v>80</v>
          </cell>
          <cell r="K57">
            <v>-80</v>
          </cell>
          <cell r="O57">
            <v>0</v>
          </cell>
        </row>
        <row r="58">
          <cell r="B58" t="str">
            <v>8313</v>
          </cell>
          <cell r="C58" t="str">
            <v>Ränteintäkter från hyres- och kundfordringar</v>
          </cell>
          <cell r="D58">
            <v>2549</v>
          </cell>
          <cell r="F58">
            <v>1956</v>
          </cell>
          <cell r="J58">
            <v>0</v>
          </cell>
          <cell r="O58">
            <v>0</v>
          </cell>
        </row>
        <row r="59">
          <cell r="B59" t="str">
            <v>S:a Övriga konton DN1</v>
          </cell>
          <cell r="D59">
            <v>-3036</v>
          </cell>
          <cell r="E59">
            <v>0</v>
          </cell>
          <cell r="F59">
            <v>-3212</v>
          </cell>
          <cell r="G59">
            <v>0</v>
          </cell>
          <cell r="H59">
            <v>0</v>
          </cell>
          <cell r="I59">
            <v>-7243</v>
          </cell>
          <cell r="J59">
            <v>7243</v>
          </cell>
          <cell r="K59">
            <v>-7243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1">
          <cell r="B61" t="str">
            <v>SUMMA INTÄKTER</v>
          </cell>
          <cell r="D61">
            <v>3128557</v>
          </cell>
          <cell r="E61">
            <v>0</v>
          </cell>
          <cell r="F61">
            <v>3162190</v>
          </cell>
          <cell r="G61">
            <v>0</v>
          </cell>
          <cell r="H61">
            <v>3843</v>
          </cell>
          <cell r="I61">
            <v>3031097</v>
          </cell>
          <cell r="J61">
            <v>-3031097</v>
          </cell>
          <cell r="K61">
            <v>3034605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3">
          <cell r="B63" t="str">
            <v>KOSTNADER DRIFTNETTO 1</v>
          </cell>
        </row>
        <row r="64">
          <cell r="B64" t="str">
            <v>4501</v>
          </cell>
          <cell r="C64" t="str">
            <v xml:space="preserve">Fastighetsskötsel                                 </v>
          </cell>
          <cell r="D64">
            <v>-66934</v>
          </cell>
          <cell r="F64">
            <v>-44869</v>
          </cell>
          <cell r="I64">
            <v>-60945</v>
          </cell>
          <cell r="J64">
            <v>60945</v>
          </cell>
          <cell r="K64">
            <v>-60945</v>
          </cell>
          <cell r="O64">
            <v>0</v>
          </cell>
          <cell r="P64">
            <v>-62163.898837566376</v>
          </cell>
          <cell r="Q64">
            <v>-63407.175628635428</v>
          </cell>
          <cell r="R64">
            <v>-64675.317931812242</v>
          </cell>
          <cell r="S64">
            <v>-65968.823056864698</v>
          </cell>
          <cell r="T64">
            <v>-67288.198259746554</v>
          </cell>
          <cell r="U64">
            <v>-68633.960941520956</v>
          </cell>
          <cell r="V64">
            <v>-70006.638851262454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4502</v>
          </cell>
          <cell r="C65" t="str">
            <v xml:space="preserve">Serviceavtal                                      </v>
          </cell>
          <cell r="D65">
            <v>-18332</v>
          </cell>
          <cell r="F65">
            <v>-15554</v>
          </cell>
          <cell r="H65">
            <v>-251</v>
          </cell>
          <cell r="I65">
            <v>-19937</v>
          </cell>
          <cell r="J65">
            <v>19937</v>
          </cell>
          <cell r="K65">
            <v>-19937</v>
          </cell>
          <cell r="O65">
            <v>0</v>
          </cell>
          <cell r="P65">
            <v>-20335.739619731903</v>
          </cell>
          <cell r="Q65">
            <v>-20742.454024253089</v>
          </cell>
          <cell r="R65">
            <v>-21157.302709107236</v>
          </cell>
          <cell r="S65">
            <v>-21580.448359745857</v>
          </cell>
          <cell r="T65">
            <v>-22012.056915326386</v>
          </cell>
          <cell r="U65">
            <v>-22452.297633786246</v>
          </cell>
          <cell r="V65">
            <v>-22901.34315821838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4503</v>
          </cell>
          <cell r="C66" t="str">
            <v xml:space="preserve">Städning                                          </v>
          </cell>
          <cell r="D66">
            <v>-21933</v>
          </cell>
          <cell r="F66">
            <v>-16453</v>
          </cell>
          <cell r="I66">
            <v>-21370</v>
          </cell>
          <cell r="J66">
            <v>21370</v>
          </cell>
          <cell r="K66">
            <v>-21370</v>
          </cell>
          <cell r="O66">
            <v>0</v>
          </cell>
          <cell r="P66">
            <v>-21797.399592399597</v>
          </cell>
          <cell r="Q66">
            <v>-22233.347168495187</v>
          </cell>
          <cell r="R66">
            <v>-22678.013687797647</v>
          </cell>
          <cell r="S66">
            <v>-23131.573529004818</v>
          </cell>
          <cell r="T66">
            <v>-23594.204558385161</v>
          </cell>
          <cell r="U66">
            <v>-24066.088199529127</v>
          </cell>
          <cell r="V66">
            <v>-24547.409504495507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4504</v>
          </cell>
          <cell r="C67" t="str">
            <v xml:space="preserve">Bränsle uppvärmning                               </v>
          </cell>
          <cell r="D67">
            <v>-136848</v>
          </cell>
          <cell r="F67">
            <v>-90514</v>
          </cell>
          <cell r="I67">
            <v>-136769</v>
          </cell>
          <cell r="J67">
            <v>136769</v>
          </cell>
          <cell r="K67">
            <v>-136769</v>
          </cell>
          <cell r="O67">
            <v>0</v>
          </cell>
          <cell r="P67">
            <v>-139504.37739133835</v>
          </cell>
          <cell r="Q67">
            <v>-142294.46227833029</v>
          </cell>
          <cell r="R67">
            <v>-145140.34880984543</v>
          </cell>
          <cell r="S67">
            <v>-148043.15301770988</v>
          </cell>
          <cell r="T67">
            <v>-151004.01325436501</v>
          </cell>
          <cell r="U67">
            <v>-154024.09063927934</v>
          </cell>
          <cell r="V67">
            <v>-157104.56951428854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4505</v>
          </cell>
          <cell r="C68" t="str">
            <v xml:space="preserve">VA                                                </v>
          </cell>
          <cell r="D68">
            <v>-24825</v>
          </cell>
          <cell r="F68">
            <v>-18753</v>
          </cell>
          <cell r="I68">
            <v>-26158</v>
          </cell>
          <cell r="J68">
            <v>26158</v>
          </cell>
          <cell r="K68">
            <v>-26158</v>
          </cell>
          <cell r="O68">
            <v>0</v>
          </cell>
          <cell r="P68">
            <v>-26681.159501075745</v>
          </cell>
          <cell r="Q68">
            <v>-27214.782182194529</v>
          </cell>
          <cell r="R68">
            <v>-27759.077306757645</v>
          </cell>
          <cell r="S68">
            <v>-28314.258323430415</v>
          </cell>
          <cell r="T68">
            <v>-28880.542949847404</v>
          </cell>
          <cell r="U68">
            <v>-29458.153257991711</v>
          </cell>
          <cell r="V68">
            <v>-30047.315761281861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4506</v>
          </cell>
          <cell r="C69" t="str">
            <v xml:space="preserve">EL                                                </v>
          </cell>
          <cell r="D69">
            <v>-97423</v>
          </cell>
          <cell r="F69">
            <v>-72564</v>
          </cell>
          <cell r="I69">
            <v>-99485</v>
          </cell>
          <cell r="J69">
            <v>99485</v>
          </cell>
          <cell r="K69">
            <v>-99485</v>
          </cell>
          <cell r="O69">
            <v>0</v>
          </cell>
          <cell r="P69">
            <v>-101474.69810247421</v>
          </cell>
          <cell r="Q69">
            <v>-103504.19012904743</v>
          </cell>
          <cell r="R69">
            <v>-105574.27195744263</v>
          </cell>
          <cell r="S69">
            <v>-107685.75538292206</v>
          </cell>
          <cell r="T69">
            <v>-109839.46843663772</v>
          </cell>
          <cell r="U69">
            <v>-112036.25571034888</v>
          </cell>
          <cell r="V69">
            <v>-114276.97868763386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4507</v>
          </cell>
          <cell r="C70" t="str">
            <v xml:space="preserve">Sophämtning                                       </v>
          </cell>
          <cell r="D70">
            <v>-22929</v>
          </cell>
          <cell r="F70">
            <v>-17957</v>
          </cell>
          <cell r="I70">
            <v>-24846</v>
          </cell>
          <cell r="J70">
            <v>24846</v>
          </cell>
          <cell r="K70">
            <v>-24846</v>
          </cell>
          <cell r="O70">
            <v>0</v>
          </cell>
          <cell r="P70">
            <v>-25342.919526100159</v>
          </cell>
          <cell r="Q70">
            <v>-25849.777433244333</v>
          </cell>
          <cell r="R70">
            <v>-26366.772488863844</v>
          </cell>
          <cell r="S70">
            <v>-26894.107435734848</v>
          </cell>
          <cell r="T70">
            <v>-27431.989071485154</v>
          </cell>
          <cell r="U70">
            <v>-27980.62832969119</v>
          </cell>
          <cell r="V70">
            <v>-28540.24036259688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4509</v>
          </cell>
          <cell r="C71" t="str">
            <v xml:space="preserve">Försäkringar                                      </v>
          </cell>
          <cell r="D71">
            <v>-6940</v>
          </cell>
          <cell r="F71">
            <v>-6539</v>
          </cell>
          <cell r="I71">
            <v>-9249</v>
          </cell>
          <cell r="J71">
            <v>9249</v>
          </cell>
          <cell r="K71">
            <v>-9249</v>
          </cell>
          <cell r="O71">
            <v>0</v>
          </cell>
          <cell r="P71">
            <v>-9433.979823589325</v>
          </cell>
          <cell r="Q71">
            <v>-9622.659240122226</v>
          </cell>
          <cell r="R71">
            <v>-9815.1122413870107</v>
          </cell>
          <cell r="S71">
            <v>-10011.414299006341</v>
          </cell>
          <cell r="T71">
            <v>-10211.642394033894</v>
          </cell>
          <cell r="U71">
            <v>-10415.87504714295</v>
          </cell>
          <cell r="V71">
            <v>-10624.192349418759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4510</v>
          </cell>
          <cell r="C72" t="str">
            <v xml:space="preserve">Övriga driftskostnader                            </v>
          </cell>
          <cell r="D72">
            <v>-17127</v>
          </cell>
          <cell r="F72">
            <v>-12687</v>
          </cell>
          <cell r="I72">
            <v>-17921</v>
          </cell>
          <cell r="J72">
            <v>17921</v>
          </cell>
          <cell r="K72">
            <v>-17921</v>
          </cell>
          <cell r="O72">
            <v>0</v>
          </cell>
          <cell r="P72">
            <v>-18279.419658184052</v>
          </cell>
          <cell r="Q72">
            <v>-18645.007702695471</v>
          </cell>
          <cell r="R72">
            <v>-19017.907501124082</v>
          </cell>
          <cell r="S72">
            <v>-19398.265288408766</v>
          </cell>
          <cell r="T72">
            <v>-19786.230224184394</v>
          </cell>
          <cell r="U72">
            <v>-20181.954451275691</v>
          </cell>
          <cell r="V72">
            <v>-20585.593155360973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4511</v>
          </cell>
          <cell r="C73" t="str">
            <v xml:space="preserve">Mäklararvoden annonser                            </v>
          </cell>
          <cell r="D73">
            <v>-11198</v>
          </cell>
          <cell r="F73">
            <v>-6213</v>
          </cell>
          <cell r="I73">
            <v>-18386</v>
          </cell>
          <cell r="J73">
            <v>18386</v>
          </cell>
          <cell r="K73">
            <v>-18386</v>
          </cell>
          <cell r="O73">
            <v>0</v>
          </cell>
          <cell r="P73">
            <v>-18753.71964931488</v>
          </cell>
          <cell r="Q73">
            <v>-19128.793684602362</v>
          </cell>
          <cell r="R73">
            <v>-19511.369193441624</v>
          </cell>
          <cell r="S73">
            <v>-19901.596205160622</v>
          </cell>
          <cell r="T73">
            <v>-20299.62774967101</v>
          </cell>
          <cell r="U73">
            <v>-20705.619917479758</v>
          </cell>
          <cell r="V73">
            <v>-21119.731920900995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4512</v>
          </cell>
          <cell r="C74" t="str">
            <v xml:space="preserve">Förbrukningsmaterial fastigheter                  </v>
          </cell>
          <cell r="D74">
            <v>-2965</v>
          </cell>
          <cell r="F74">
            <v>-3043</v>
          </cell>
          <cell r="I74">
            <v>-3429</v>
          </cell>
          <cell r="J74">
            <v>3429</v>
          </cell>
          <cell r="K74">
            <v>-3429</v>
          </cell>
          <cell r="O74">
            <v>0</v>
          </cell>
          <cell r="P74">
            <v>-3497.5799345970154</v>
          </cell>
          <cell r="Q74">
            <v>-3567.5314665779124</v>
          </cell>
          <cell r="R74">
            <v>-3638.8820278642079</v>
          </cell>
          <cell r="S74">
            <v>-3711.6595990153255</v>
          </cell>
          <cell r="T74">
            <v>-3785.8927202013433</v>
          </cell>
          <cell r="U74">
            <v>-3861.6105023951973</v>
          </cell>
          <cell r="V74">
            <v>-3938.8426387887262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4513</v>
          </cell>
          <cell r="C75" t="str">
            <v xml:space="preserve">Kostnader, hyresgäster                            </v>
          </cell>
          <cell r="D75">
            <v>-6009</v>
          </cell>
          <cell r="F75">
            <v>-5925</v>
          </cell>
          <cell r="I75">
            <v>32</v>
          </cell>
          <cell r="J75">
            <v>-32</v>
          </cell>
          <cell r="K75">
            <v>32</v>
          </cell>
          <cell r="O75">
            <v>0</v>
          </cell>
          <cell r="P75">
            <v>32.639999389648438</v>
          </cell>
          <cell r="Q75">
            <v>33.292798754882824</v>
          </cell>
          <cell r="R75">
            <v>33.95865409497074</v>
          </cell>
          <cell r="S75">
            <v>34.637826529160229</v>
          </cell>
          <cell r="T75">
            <v>35.330582399079326</v>
          </cell>
          <cell r="U75">
            <v>36.037193373183534</v>
          </cell>
          <cell r="V75">
            <v>36.757936553292289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4514</v>
          </cell>
          <cell r="C76" t="str">
            <v xml:space="preserve">Ej avdragsgill moms, drift                        </v>
          </cell>
          <cell r="D76">
            <v>-58124</v>
          </cell>
          <cell r="F76">
            <v>-32679</v>
          </cell>
          <cell r="I76">
            <v>-44525</v>
          </cell>
          <cell r="J76">
            <v>44525</v>
          </cell>
          <cell r="K76">
            <v>-44525</v>
          </cell>
          <cell r="O76">
            <v>0</v>
          </cell>
          <cell r="P76">
            <v>-45415.499150753021</v>
          </cell>
          <cell r="Q76">
            <v>-46323.80826753618</v>
          </cell>
          <cell r="R76">
            <v>-47250.283549330379</v>
          </cell>
          <cell r="S76">
            <v>-48195.288319089348</v>
          </cell>
          <cell r="T76">
            <v>-49159.19316621896</v>
          </cell>
          <cell r="U76">
            <v>-50142.376091906139</v>
          </cell>
          <cell r="V76">
            <v>-51145.222657354338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4515</v>
          </cell>
          <cell r="C77" t="str">
            <v xml:space="preserve">Bevakning                                         </v>
          </cell>
          <cell r="D77">
            <v>-5303</v>
          </cell>
          <cell r="F77">
            <v>-4725</v>
          </cell>
          <cell r="I77">
            <v>-7285</v>
          </cell>
          <cell r="J77">
            <v>7285</v>
          </cell>
          <cell r="K77">
            <v>-7285</v>
          </cell>
          <cell r="O77">
            <v>0</v>
          </cell>
          <cell r="P77">
            <v>-7430.6998610496521</v>
          </cell>
          <cell r="Q77">
            <v>-7579.3137165412927</v>
          </cell>
          <cell r="R77">
            <v>-7730.8998463081816</v>
          </cell>
          <cell r="S77">
            <v>-7885.5176957791327</v>
          </cell>
          <cell r="T77">
            <v>-8043.2278992904012</v>
          </cell>
          <cell r="U77">
            <v>-8204.092303863812</v>
          </cell>
          <cell r="V77">
            <v>-8368.1739934604466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4516</v>
          </cell>
          <cell r="C78" t="str">
            <v xml:space="preserve">Fjärrkyla                                         </v>
          </cell>
          <cell r="D78">
            <v>-7202</v>
          </cell>
          <cell r="F78">
            <v>-6379</v>
          </cell>
          <cell r="I78">
            <v>-9631</v>
          </cell>
          <cell r="J78">
            <v>9631</v>
          </cell>
          <cell r="K78">
            <v>-9631</v>
          </cell>
          <cell r="O78">
            <v>0</v>
          </cell>
          <cell r="P78">
            <v>-9823.6198163032532</v>
          </cell>
          <cell r="Q78">
            <v>-10020.09202525864</v>
          </cell>
          <cell r="R78">
            <v>-10220.493674645724</v>
          </cell>
          <cell r="S78">
            <v>-10424.903353198193</v>
          </cell>
          <cell r="T78">
            <v>-10633.401221422906</v>
          </cell>
          <cell r="U78">
            <v>-10846.069043035332</v>
          </cell>
          <cell r="V78">
            <v>-11062.990217023689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4517</v>
          </cell>
          <cell r="C79" t="str">
            <v xml:space="preserve">Snöröjning                                        </v>
          </cell>
          <cell r="D79">
            <v>-5590</v>
          </cell>
          <cell r="F79">
            <v>-4900</v>
          </cell>
          <cell r="I79">
            <v>-2800</v>
          </cell>
          <cell r="J79">
            <v>2800</v>
          </cell>
          <cell r="K79">
            <v>-2800</v>
          </cell>
          <cell r="O79">
            <v>0</v>
          </cell>
          <cell r="P79">
            <v>-2855.9999465942383</v>
          </cell>
          <cell r="Q79">
            <v>-2913.1198910522471</v>
          </cell>
          <cell r="R79">
            <v>-2971.3822333099397</v>
          </cell>
          <cell r="S79">
            <v>-3030.8098213015201</v>
          </cell>
          <cell r="T79">
            <v>-3091.4259599194406</v>
          </cell>
          <cell r="U79">
            <v>-3153.2544201535588</v>
          </cell>
          <cell r="V79">
            <v>-3216.319448413075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4518</v>
          </cell>
          <cell r="C80" t="str">
            <v>Servicetjänster hyresgäster</v>
          </cell>
          <cell r="D80">
            <v>-6</v>
          </cell>
          <cell r="F80">
            <v>-982</v>
          </cell>
          <cell r="I80">
            <v>-1750</v>
          </cell>
          <cell r="J80">
            <v>1750</v>
          </cell>
          <cell r="K80">
            <v>-1750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4522</v>
          </cell>
          <cell r="C81" t="str">
            <v xml:space="preserve">Galleriakostnader                                 </v>
          </cell>
          <cell r="D81">
            <v>-2189</v>
          </cell>
          <cell r="F81">
            <v>-2056</v>
          </cell>
          <cell r="I81">
            <v>-2730</v>
          </cell>
          <cell r="J81">
            <v>2730</v>
          </cell>
          <cell r="K81">
            <v>-2730</v>
          </cell>
          <cell r="O81">
            <v>0</v>
          </cell>
          <cell r="P81">
            <v>-2784.5999479293823</v>
          </cell>
          <cell r="Q81">
            <v>-2840.2918937759409</v>
          </cell>
          <cell r="R81">
            <v>-2897.0976774771912</v>
          </cell>
          <cell r="S81">
            <v>-2955.0395757689821</v>
          </cell>
          <cell r="T81">
            <v>-3014.1403109214548</v>
          </cell>
          <cell r="U81">
            <v>-3074.42305964972</v>
          </cell>
          <cell r="V81">
            <v>-3135.9114622027482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4523</v>
          </cell>
          <cell r="C82" t="str">
            <v xml:space="preserve">Kostnader Galleria                                </v>
          </cell>
          <cell r="D82">
            <v>-3890</v>
          </cell>
          <cell r="F82">
            <v>-2934</v>
          </cell>
          <cell r="I82">
            <v>-3500</v>
          </cell>
          <cell r="J82">
            <v>3500</v>
          </cell>
          <cell r="K82">
            <v>-3500</v>
          </cell>
          <cell r="O82">
            <v>0</v>
          </cell>
          <cell r="P82">
            <v>-3569.9999332427979</v>
          </cell>
          <cell r="Q82">
            <v>-3641.3998638153089</v>
          </cell>
          <cell r="R82">
            <v>-3714.2277916374246</v>
          </cell>
          <cell r="S82">
            <v>-3788.5122766269001</v>
          </cell>
          <cell r="T82">
            <v>-3864.2824498993009</v>
          </cell>
          <cell r="U82">
            <v>-3941.5680251919484</v>
          </cell>
          <cell r="V82">
            <v>-4020.3993105163436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4524</v>
          </cell>
          <cell r="C83" t="str">
            <v xml:space="preserve">Gatuvärme                                         </v>
          </cell>
          <cell r="D83">
            <v>-1371</v>
          </cell>
          <cell r="F83">
            <v>-222</v>
          </cell>
          <cell r="I83">
            <v>-1240</v>
          </cell>
          <cell r="J83">
            <v>1240</v>
          </cell>
          <cell r="K83">
            <v>-1240</v>
          </cell>
          <cell r="O83">
            <v>0</v>
          </cell>
          <cell r="P83">
            <v>-1264.799976348877</v>
          </cell>
          <cell r="Q83">
            <v>-1290.0959517517094</v>
          </cell>
          <cell r="R83">
            <v>-1315.8978461801162</v>
          </cell>
          <cell r="S83">
            <v>-1342.215778004959</v>
          </cell>
          <cell r="T83">
            <v>-1369.0600679643239</v>
          </cell>
          <cell r="U83">
            <v>-1396.441243210862</v>
          </cell>
          <cell r="V83">
            <v>-1424.3700414400762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4529</v>
          </cell>
          <cell r="C84" t="str">
            <v xml:space="preserve">Icke avdragsgilla kostnader                       </v>
          </cell>
          <cell r="D84">
            <v>-61</v>
          </cell>
          <cell r="F84">
            <v>-32</v>
          </cell>
          <cell r="J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S:a Drift</v>
          </cell>
          <cell r="D85">
            <v>-517199</v>
          </cell>
          <cell r="E85">
            <v>0</v>
          </cell>
          <cell r="F85">
            <v>-365980</v>
          </cell>
          <cell r="G85">
            <v>0</v>
          </cell>
          <cell r="H85">
            <v>-251</v>
          </cell>
          <cell r="I85">
            <v>-511924</v>
          </cell>
          <cell r="J85">
            <v>511924</v>
          </cell>
          <cell r="K85">
            <v>-511924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-520377.47026920319</v>
          </cell>
          <cell r="Q85">
            <v>-530785.0097491747</v>
          </cell>
          <cell r="R85">
            <v>-541400.69982023758</v>
          </cell>
          <cell r="S85">
            <v>-552228.70349024341</v>
          </cell>
          <cell r="T85">
            <v>-563273.26702712185</v>
          </cell>
          <cell r="U85">
            <v>-574538.72162407928</v>
          </cell>
          <cell r="V85">
            <v>-586029.48509810446</v>
          </cell>
          <cell r="W85">
            <v>0</v>
          </cell>
          <cell r="X85">
            <v>0</v>
          </cell>
          <cell r="Y85">
            <v>0</v>
          </cell>
        </row>
        <row r="87">
          <cell r="B87" t="str">
            <v>Administration</v>
          </cell>
        </row>
        <row r="88">
          <cell r="B88" t="str">
            <v>4508</v>
          </cell>
          <cell r="C88" t="str">
            <v xml:space="preserve">Administrationsarvode                             </v>
          </cell>
          <cell r="D88">
            <v>-117274</v>
          </cell>
          <cell r="F88">
            <v>-85022</v>
          </cell>
          <cell r="H88">
            <v>-53</v>
          </cell>
          <cell r="I88">
            <v>-78155</v>
          </cell>
          <cell r="J88">
            <v>78155</v>
          </cell>
          <cell r="K88">
            <v>-78155</v>
          </cell>
          <cell r="O88">
            <v>0</v>
          </cell>
          <cell r="P88">
            <v>-79718.098509311676</v>
          </cell>
          <cell r="Q88">
            <v>-81312.458958995849</v>
          </cell>
          <cell r="R88">
            <v>-82938.706587263689</v>
          </cell>
          <cell r="S88">
            <v>-84597.47913707867</v>
          </cell>
          <cell r="T88">
            <v>-86289.427106251387</v>
          </cell>
          <cell r="U88">
            <v>-88015.214002536202</v>
          </cell>
          <cell r="V88">
            <v>-89775.51660382995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5490</v>
          </cell>
          <cell r="C89" t="str">
            <v>Ej avdragsgill moms regionadministrationskostnader</v>
          </cell>
          <cell r="F89">
            <v>-4240</v>
          </cell>
          <cell r="I89">
            <v>-9223</v>
          </cell>
          <cell r="J89">
            <v>9223</v>
          </cell>
          <cell r="K89">
            <v>-9223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6610</v>
          </cell>
          <cell r="C90" t="str">
            <v>Koncerninterna tjänster - utfaktureras</v>
          </cell>
          <cell r="D90">
            <v>-64455</v>
          </cell>
          <cell r="F90">
            <v>-46817</v>
          </cell>
          <cell r="H90">
            <v>-11</v>
          </cell>
          <cell r="I90">
            <v>-127197</v>
          </cell>
          <cell r="J90">
            <v>127197</v>
          </cell>
          <cell r="K90">
            <v>-127197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6611</v>
          </cell>
          <cell r="C91" t="str">
            <v>Koncerninterna tjänster - utfördelas</v>
          </cell>
          <cell r="D91">
            <v>-27751</v>
          </cell>
          <cell r="F91">
            <v>-16302</v>
          </cell>
          <cell r="J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6614</v>
          </cell>
          <cell r="C92" t="str">
            <v>Momskostnad Centraladministration</v>
          </cell>
          <cell r="D92">
            <v>-6303</v>
          </cell>
          <cell r="F92">
            <v>-3100</v>
          </cell>
          <cell r="I92">
            <v>-14418</v>
          </cell>
          <cell r="J92">
            <v>14418</v>
          </cell>
          <cell r="K92">
            <v>-14418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S:a Administration</v>
          </cell>
          <cell r="D93">
            <v>-215783</v>
          </cell>
          <cell r="E93">
            <v>0</v>
          </cell>
          <cell r="F93">
            <v>-155481</v>
          </cell>
          <cell r="G93">
            <v>0</v>
          </cell>
          <cell r="H93">
            <v>-64</v>
          </cell>
          <cell r="I93">
            <v>-228993</v>
          </cell>
          <cell r="J93">
            <v>228993</v>
          </cell>
          <cell r="K93">
            <v>-228993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-79718.098509311676</v>
          </cell>
          <cell r="Q93">
            <v>-81312.458958995849</v>
          </cell>
          <cell r="R93">
            <v>-82938.706587263689</v>
          </cell>
          <cell r="S93">
            <v>-84597.47913707867</v>
          </cell>
          <cell r="T93">
            <v>-86289.427106251387</v>
          </cell>
          <cell r="U93">
            <v>-88015.214002536202</v>
          </cell>
          <cell r="V93">
            <v>-89775.51660382995</v>
          </cell>
          <cell r="W93">
            <v>0</v>
          </cell>
          <cell r="X93">
            <v>0</v>
          </cell>
          <cell r="Y93">
            <v>0</v>
          </cell>
        </row>
        <row r="95">
          <cell r="B95" t="str">
            <v>Reparation</v>
          </cell>
        </row>
        <row r="96">
          <cell r="B96" t="str">
            <v>4530</v>
          </cell>
          <cell r="C96" t="str">
            <v xml:space="preserve">Reparationer                                      </v>
          </cell>
          <cell r="D96">
            <v>-18220</v>
          </cell>
          <cell r="F96">
            <v>-12370</v>
          </cell>
          <cell r="I96">
            <v>-24417</v>
          </cell>
          <cell r="J96">
            <v>24417</v>
          </cell>
          <cell r="K96">
            <v>-24417</v>
          </cell>
          <cell r="O96">
            <v>0</v>
          </cell>
          <cell r="P96">
            <v>-24905.339534282684</v>
          </cell>
          <cell r="Q96">
            <v>-25403.445849936685</v>
          </cell>
          <cell r="R96">
            <v>-25911.514282403143</v>
          </cell>
          <cell r="S96">
            <v>-26429.744073828293</v>
          </cell>
          <cell r="T96">
            <v>-26958.338451197498</v>
          </cell>
          <cell r="U96">
            <v>-27497.504706031948</v>
          </cell>
          <cell r="V96">
            <v>-28047.454275679309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4531</v>
          </cell>
          <cell r="C97" t="str">
            <v xml:space="preserve">Reparation byggnad utvändigt                      </v>
          </cell>
          <cell r="D97">
            <v>-1296</v>
          </cell>
          <cell r="F97">
            <v>-771</v>
          </cell>
          <cell r="I97">
            <v>-1163</v>
          </cell>
          <cell r="J97">
            <v>1163</v>
          </cell>
          <cell r="K97">
            <v>-1163</v>
          </cell>
          <cell r="O97">
            <v>0</v>
          </cell>
          <cell r="P97">
            <v>-1186.2599778175354</v>
          </cell>
          <cell r="Q97">
            <v>-1209.9851547477726</v>
          </cell>
          <cell r="R97">
            <v>-1234.1848347640928</v>
          </cell>
          <cell r="S97">
            <v>-1258.8685079191671</v>
          </cell>
          <cell r="T97">
            <v>-1284.0458540665391</v>
          </cell>
          <cell r="U97">
            <v>-1309.7267466566389</v>
          </cell>
          <cell r="V97">
            <v>-1335.9212566087165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4532</v>
          </cell>
          <cell r="C98" t="str">
            <v xml:space="preserve">Reparation byggnad invändigt                      </v>
          </cell>
          <cell r="D98">
            <v>-4739</v>
          </cell>
          <cell r="F98">
            <v>-2925</v>
          </cell>
          <cell r="I98">
            <v>-2046</v>
          </cell>
          <cell r="J98">
            <v>2046</v>
          </cell>
          <cell r="K98">
            <v>-2046</v>
          </cell>
          <cell r="O98">
            <v>0</v>
          </cell>
          <cell r="P98">
            <v>-2086.919960975647</v>
          </cell>
          <cell r="Q98">
            <v>-2128.6583203903206</v>
          </cell>
          <cell r="R98">
            <v>-2171.2314461971914</v>
          </cell>
          <cell r="S98">
            <v>-2214.6560337081819</v>
          </cell>
          <cell r="T98">
            <v>-2258.9491121411338</v>
          </cell>
          <cell r="U98">
            <v>-2304.1280512979215</v>
          </cell>
          <cell r="V98">
            <v>-2350.2105683761251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4533</v>
          </cell>
          <cell r="C99" t="str">
            <v xml:space="preserve">Reparation lägenhet invändigt                     </v>
          </cell>
          <cell r="D99">
            <v>-5678</v>
          </cell>
          <cell r="F99">
            <v>-3308</v>
          </cell>
          <cell r="I99">
            <v>-5120</v>
          </cell>
          <cell r="J99">
            <v>5120</v>
          </cell>
          <cell r="K99">
            <v>-5120</v>
          </cell>
          <cell r="O99">
            <v>0</v>
          </cell>
          <cell r="P99">
            <v>-5222.39990234375</v>
          </cell>
          <cell r="Q99">
            <v>-5326.8478007812519</v>
          </cell>
          <cell r="R99">
            <v>-5433.3846551953184</v>
          </cell>
          <cell r="S99">
            <v>-5542.0522446656369</v>
          </cell>
          <cell r="T99">
            <v>-5652.8931838526914</v>
          </cell>
          <cell r="U99">
            <v>-5765.9509397093643</v>
          </cell>
          <cell r="V99">
            <v>-5881.2698485267656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4534</v>
          </cell>
          <cell r="C100" t="str">
            <v xml:space="preserve">Reparation installationer                         </v>
          </cell>
          <cell r="D100">
            <v>-12840</v>
          </cell>
          <cell r="F100">
            <v>-9618</v>
          </cell>
          <cell r="I100">
            <v>-3166</v>
          </cell>
          <cell r="J100">
            <v>3166</v>
          </cell>
          <cell r="K100">
            <v>-3166</v>
          </cell>
          <cell r="O100">
            <v>0</v>
          </cell>
          <cell r="P100">
            <v>-3229.3199396133423</v>
          </cell>
          <cell r="Q100">
            <v>-3293.9062768112194</v>
          </cell>
          <cell r="R100">
            <v>-3359.7843395211676</v>
          </cell>
          <cell r="S100">
            <v>-3426.9799622287901</v>
          </cell>
          <cell r="T100">
            <v>-3495.5194961089105</v>
          </cell>
          <cell r="U100">
            <v>-3565.4298193593454</v>
          </cell>
          <cell r="V100">
            <v>-3636.7383477413555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4535</v>
          </cell>
          <cell r="C101" t="str">
            <v xml:space="preserve">Reparation mark trädgårdsanl                      </v>
          </cell>
          <cell r="D101">
            <v>-712</v>
          </cell>
          <cell r="F101">
            <v>-536</v>
          </cell>
          <cell r="I101">
            <v>-621</v>
          </cell>
          <cell r="J101">
            <v>621</v>
          </cell>
          <cell r="K101">
            <v>-621</v>
          </cell>
          <cell r="O101">
            <v>0</v>
          </cell>
          <cell r="P101">
            <v>-633.41998815536499</v>
          </cell>
          <cell r="Q101">
            <v>-646.08837583694481</v>
          </cell>
          <cell r="R101">
            <v>-659.01013103052594</v>
          </cell>
          <cell r="S101">
            <v>-672.19032108151578</v>
          </cell>
          <cell r="T101">
            <v>-685.63411468213314</v>
          </cell>
          <cell r="U101">
            <v>-699.34678389834289</v>
          </cell>
          <cell r="V101">
            <v>-713.33370623732844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4538</v>
          </cell>
          <cell r="C102" t="str">
            <v xml:space="preserve">Maskinist Reparationer                            </v>
          </cell>
          <cell r="D102">
            <v>-169</v>
          </cell>
          <cell r="F102">
            <v>-54</v>
          </cell>
          <cell r="I102">
            <v>-10</v>
          </cell>
          <cell r="J102">
            <v>10</v>
          </cell>
          <cell r="K102">
            <v>-10</v>
          </cell>
          <cell r="O102">
            <v>0</v>
          </cell>
          <cell r="P102">
            <v>-10.199999809265137</v>
          </cell>
          <cell r="Q102">
            <v>-10.403999610900883</v>
          </cell>
          <cell r="R102">
            <v>-10.612079404678356</v>
          </cell>
          <cell r="S102">
            <v>-10.824320790362572</v>
          </cell>
          <cell r="T102">
            <v>-11.040806999712288</v>
          </cell>
          <cell r="U102">
            <v>-11.261622929119852</v>
          </cell>
          <cell r="V102">
            <v>-11.486855172903839</v>
          </cell>
          <cell r="W102">
            <v>0</v>
          </cell>
          <cell r="X102">
            <v>0</v>
          </cell>
          <cell r="Y102">
            <v>0</v>
          </cell>
        </row>
        <row r="103">
          <cell r="B103" t="str">
            <v>4590</v>
          </cell>
          <cell r="C103" t="str">
            <v>Ej avdragsgill moms reparationer</v>
          </cell>
          <cell r="F103">
            <v>-2307</v>
          </cell>
          <cell r="I103">
            <v>-3851</v>
          </cell>
          <cell r="J103">
            <v>3851</v>
          </cell>
          <cell r="K103">
            <v>-3851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 t="str">
            <v>S:a Reparation</v>
          </cell>
          <cell r="D104">
            <v>-43654</v>
          </cell>
          <cell r="E104">
            <v>0</v>
          </cell>
          <cell r="F104">
            <v>-31889</v>
          </cell>
          <cell r="G104">
            <v>0</v>
          </cell>
          <cell r="H104">
            <v>0</v>
          </cell>
          <cell r="I104">
            <v>-40394</v>
          </cell>
          <cell r="J104">
            <v>40394</v>
          </cell>
          <cell r="K104">
            <v>-40394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-37273.859302997589</v>
          </cell>
          <cell r="Q104">
            <v>-38019.335778115092</v>
          </cell>
          <cell r="R104">
            <v>-38779.721768516116</v>
          </cell>
          <cell r="S104">
            <v>-39555.315464221952</v>
          </cell>
          <cell r="T104">
            <v>-40346.421019048619</v>
          </cell>
          <cell r="U104">
            <v>-41153.348669882675</v>
          </cell>
          <cell r="V104">
            <v>-41976.414858342498</v>
          </cell>
          <cell r="W104">
            <v>0</v>
          </cell>
          <cell r="X104">
            <v>0</v>
          </cell>
          <cell r="Y104">
            <v>0</v>
          </cell>
        </row>
        <row r="106">
          <cell r="B106" t="str">
            <v>Fastighetsskatt/Tomträttsavgäld</v>
          </cell>
        </row>
        <row r="107">
          <cell r="B107" t="str">
            <v>4550</v>
          </cell>
          <cell r="C107" t="str">
            <v xml:space="preserve">Tomträttsavgäld                                   </v>
          </cell>
          <cell r="D107">
            <v>-40325</v>
          </cell>
          <cell r="F107">
            <v>-44259</v>
          </cell>
          <cell r="I107">
            <v>-48325</v>
          </cell>
          <cell r="J107">
            <v>48325</v>
          </cell>
          <cell r="K107">
            <v>-48325</v>
          </cell>
          <cell r="O107">
            <v>0</v>
          </cell>
          <cell r="P107">
            <v>-49291.499078273773</v>
          </cell>
          <cell r="Q107">
            <v>-50277.328119678517</v>
          </cell>
          <cell r="R107">
            <v>-51282.873723108154</v>
          </cell>
          <cell r="S107">
            <v>-52308.530219427128</v>
          </cell>
          <cell r="T107">
            <v>-53354.699826109638</v>
          </cell>
          <cell r="U107">
            <v>-54421.792804971694</v>
          </cell>
          <cell r="V107">
            <v>-55510.227623057806</v>
          </cell>
          <cell r="W107">
            <v>0</v>
          </cell>
          <cell r="X107">
            <v>0</v>
          </cell>
          <cell r="Y107">
            <v>0</v>
          </cell>
        </row>
        <row r="108">
          <cell r="B108" t="str">
            <v>4560</v>
          </cell>
          <cell r="C108" t="str">
            <v xml:space="preserve">Fastighetsskatt                                   </v>
          </cell>
          <cell r="D108">
            <v>-201947</v>
          </cell>
          <cell r="F108">
            <v>-148843</v>
          </cell>
          <cell r="I108">
            <v>-182263</v>
          </cell>
          <cell r="J108">
            <v>182263</v>
          </cell>
          <cell r="K108">
            <v>-182263</v>
          </cell>
          <cell r="O108">
            <v>0</v>
          </cell>
          <cell r="P108">
            <v>-185908.25652360916</v>
          </cell>
          <cell r="Q108">
            <v>-189626.41810816276</v>
          </cell>
          <cell r="R108">
            <v>-193418.94285348913</v>
          </cell>
          <cell r="S108">
            <v>-197287.31802138535</v>
          </cell>
          <cell r="T108">
            <v>-201233.06061885611</v>
          </cell>
          <cell r="U108">
            <v>-205257.7179930172</v>
          </cell>
          <cell r="V108">
            <v>-209362.86843789727</v>
          </cell>
          <cell r="W108">
            <v>0</v>
          </cell>
          <cell r="X108">
            <v>0</v>
          </cell>
          <cell r="Y108">
            <v>0</v>
          </cell>
        </row>
        <row r="109">
          <cell r="B109" t="str">
            <v>4561</v>
          </cell>
          <cell r="C109" t="str">
            <v>Fastighetsskatt, justering fg år</v>
          </cell>
          <cell r="D109">
            <v>-366</v>
          </cell>
          <cell r="F109">
            <v>15840</v>
          </cell>
          <cell r="I109">
            <v>0</v>
          </cell>
          <cell r="J109">
            <v>0</v>
          </cell>
          <cell r="K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 t="str">
            <v>S:a F-skatt/Tomträttsavg</v>
          </cell>
          <cell r="D110">
            <v>-242638</v>
          </cell>
          <cell r="E110">
            <v>0</v>
          </cell>
          <cell r="F110">
            <v>-177262</v>
          </cell>
          <cell r="G110">
            <v>0</v>
          </cell>
          <cell r="H110">
            <v>0</v>
          </cell>
          <cell r="I110">
            <v>-230588</v>
          </cell>
          <cell r="J110">
            <v>230588</v>
          </cell>
          <cell r="K110">
            <v>-230588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-235199.75560188293</v>
          </cell>
          <cell r="Q110">
            <v>-239903.74622784127</v>
          </cell>
          <cell r="R110">
            <v>-244701.81657659728</v>
          </cell>
          <cell r="S110">
            <v>-249595.84824081248</v>
          </cell>
          <cell r="T110">
            <v>-254587.76044496574</v>
          </cell>
          <cell r="U110">
            <v>-259679.51079798889</v>
          </cell>
          <cell r="V110">
            <v>-264873.09606095508</v>
          </cell>
          <cell r="W110">
            <v>0</v>
          </cell>
          <cell r="X110">
            <v>0</v>
          </cell>
          <cell r="Y110">
            <v>0</v>
          </cell>
        </row>
        <row r="112">
          <cell r="B112" t="str">
            <v>Övriga konton DN1</v>
          </cell>
        </row>
        <row r="113">
          <cell r="B113" t="str">
            <v>4000</v>
          </cell>
          <cell r="C113" t="str">
            <v>Ankomstbokade leverantörsfakturor</v>
          </cell>
          <cell r="D113">
            <v>0</v>
          </cell>
          <cell r="F113">
            <v>-5</v>
          </cell>
          <cell r="J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 t="str">
            <v>4010</v>
          </cell>
          <cell r="C114" t="str">
            <v>Inköp vidareförsäljning</v>
          </cell>
          <cell r="F114">
            <v>-5547</v>
          </cell>
          <cell r="I114">
            <v>-839</v>
          </cell>
          <cell r="J114">
            <v>839</v>
          </cell>
          <cell r="K114">
            <v>-839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 t="str">
            <v>4020</v>
          </cell>
          <cell r="C115" t="str">
            <v>Skadekostnad för vidarefakturering</v>
          </cell>
          <cell r="J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 t="str">
            <v>4596</v>
          </cell>
          <cell r="C116" t="str">
            <v xml:space="preserve">Manuell utfördelning                              </v>
          </cell>
          <cell r="J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 t="str">
            <v>4598</v>
          </cell>
          <cell r="C117" t="str">
            <v>Utfördelning regionadministrativa kostnader</v>
          </cell>
          <cell r="J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 t="str">
            <v>4990</v>
          </cell>
          <cell r="C118" t="str">
            <v>Ej utfördelade kostnader</v>
          </cell>
          <cell r="D118">
            <v>5</v>
          </cell>
          <cell r="F118">
            <v>-4144</v>
          </cell>
          <cell r="H118">
            <v>-11</v>
          </cell>
          <cell r="J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 t="str">
            <v>5000</v>
          </cell>
          <cell r="C119" t="str">
            <v>Ankomstkonto leverantörsfakturor</v>
          </cell>
          <cell r="F119">
            <v>0</v>
          </cell>
          <cell r="J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 t="str">
            <v>5005</v>
          </cell>
          <cell r="C120" t="str">
            <v>Koncernintern hyreskostnad</v>
          </cell>
          <cell r="D120">
            <v>0</v>
          </cell>
          <cell r="J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 t="str">
            <v>5010</v>
          </cell>
          <cell r="C121" t="str">
            <v xml:space="preserve">Lokalhyra                                         </v>
          </cell>
          <cell r="D121">
            <v>0</v>
          </cell>
          <cell r="J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 t="str">
            <v>5090</v>
          </cell>
          <cell r="C122" t="str">
            <v xml:space="preserve">Övriga lokalkostnader                             </v>
          </cell>
          <cell r="D122">
            <v>-55</v>
          </cell>
          <cell r="F122">
            <v>-5</v>
          </cell>
          <cell r="J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 t="str">
            <v>5410</v>
          </cell>
          <cell r="C123" t="str">
            <v xml:space="preserve">Diverse förbrukningsmaterial                      </v>
          </cell>
          <cell r="D123">
            <v>-8</v>
          </cell>
          <cell r="J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 t="str">
            <v>5420</v>
          </cell>
          <cell r="C124" t="str">
            <v>Inredning</v>
          </cell>
          <cell r="J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 t="str">
            <v>5460</v>
          </cell>
          <cell r="C125" t="str">
            <v xml:space="preserve">Diverse förbrukningsinventarier inkl. dataprogram </v>
          </cell>
          <cell r="D125">
            <v>-10</v>
          </cell>
          <cell r="J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 t="str">
            <v>5480</v>
          </cell>
          <cell r="C126" t="str">
            <v>Arbetskläder och skyddsmaterial</v>
          </cell>
          <cell r="D126">
            <v>-10</v>
          </cell>
          <cell r="F126">
            <v>0</v>
          </cell>
          <cell r="J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 t="str">
            <v>5500</v>
          </cell>
          <cell r="C127" t="str">
            <v>Reparation ovh underhåll av maskiner och inv</v>
          </cell>
          <cell r="J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 t="str">
            <v>5501</v>
          </cell>
          <cell r="C128" t="str">
            <v>Reparationer och underhåll mask och inv</v>
          </cell>
          <cell r="J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 t="str">
            <v>5611</v>
          </cell>
          <cell r="C129" t="str">
            <v>Drivmedel för personbilar</v>
          </cell>
          <cell r="D129">
            <v>-3</v>
          </cell>
          <cell r="J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 t="str">
            <v>5612</v>
          </cell>
          <cell r="C130" t="str">
            <v>Försäkring och skatt för personbilar</v>
          </cell>
          <cell r="J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 t="str">
            <v>5613</v>
          </cell>
          <cell r="C131" t="str">
            <v>Rep och underh av personbilar, tillbehör</v>
          </cell>
          <cell r="J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 t="str">
            <v>5614</v>
          </cell>
          <cell r="C132" t="str">
            <v>P-avgifter &amp; garage</v>
          </cell>
          <cell r="D132">
            <v>-7</v>
          </cell>
          <cell r="J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 t="str">
            <v>5619</v>
          </cell>
          <cell r="C133" t="str">
            <v>Övriga personbilskostnader</v>
          </cell>
          <cell r="D133">
            <v>0</v>
          </cell>
          <cell r="J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 t="str">
            <v>5640</v>
          </cell>
          <cell r="C134" t="str">
            <v>Servicebilar</v>
          </cell>
          <cell r="J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 t="str">
            <v>5650</v>
          </cell>
          <cell r="C135" t="str">
            <v xml:space="preserve">Traktorer                                         </v>
          </cell>
          <cell r="J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 t="str">
            <v>5690</v>
          </cell>
          <cell r="C136" t="str">
            <v xml:space="preserve">Övriga kostnader för transportmedel               </v>
          </cell>
          <cell r="J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 t="str">
            <v>5700</v>
          </cell>
          <cell r="C137" t="str">
            <v>Frakter och transporter</v>
          </cell>
          <cell r="D137">
            <v>-2</v>
          </cell>
          <cell r="J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 t="str">
            <v>5810</v>
          </cell>
          <cell r="C138" t="str">
            <v>Resekostnader</v>
          </cell>
          <cell r="D138">
            <v>-14</v>
          </cell>
          <cell r="J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 t="str">
            <v>5820</v>
          </cell>
          <cell r="C139" t="str">
            <v>Taxi</v>
          </cell>
          <cell r="J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 t="str">
            <v>5910</v>
          </cell>
          <cell r="C140" t="str">
            <v xml:space="preserve">Extern Marknadsföring                             </v>
          </cell>
          <cell r="J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 t="str">
            <v>5912</v>
          </cell>
          <cell r="C141" t="str">
            <v>Annonser (inkl mediarådgivning)</v>
          </cell>
          <cell r="J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 t="str">
            <v>5913</v>
          </cell>
          <cell r="C142" t="str">
            <v>Marknadsföringsmaterial</v>
          </cell>
          <cell r="F142">
            <v>0</v>
          </cell>
          <cell r="J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 t="str">
            <v>5915</v>
          </cell>
          <cell r="C143" t="str">
            <v xml:space="preserve">Aktiviteter                                       </v>
          </cell>
          <cell r="J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 t="str">
            <v>5917</v>
          </cell>
          <cell r="C144" t="str">
            <v>Kostnader (inklusive PR)</v>
          </cell>
          <cell r="D144">
            <v>0</v>
          </cell>
          <cell r="J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 t="str">
            <v>5918</v>
          </cell>
          <cell r="C145" t="str">
            <v>Extern Webb</v>
          </cell>
          <cell r="J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 t="str">
            <v>5919</v>
          </cell>
          <cell r="C146" t="str">
            <v>Övrigt externt marknadsföring</v>
          </cell>
          <cell r="D146">
            <v>0</v>
          </cell>
          <cell r="J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 t="str">
            <v>5930</v>
          </cell>
          <cell r="C147" t="str">
            <v xml:space="preserve">Reklamtrycksaker och direktreklam                 </v>
          </cell>
          <cell r="J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 t="str">
            <v>5952</v>
          </cell>
          <cell r="C148" t="str">
            <v>Profilmaterial</v>
          </cell>
          <cell r="J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 t="str">
            <v>5990</v>
          </cell>
          <cell r="C149" t="str">
            <v xml:space="preserve">Övriga kostnader för reklam och PR                </v>
          </cell>
          <cell r="D149">
            <v>-927</v>
          </cell>
          <cell r="J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 t="str">
            <v>6071</v>
          </cell>
          <cell r="C150" t="str">
            <v xml:space="preserve">Representation avdragsgill                        </v>
          </cell>
          <cell r="D150">
            <v>0</v>
          </cell>
          <cell r="F150">
            <v>-1</v>
          </cell>
          <cell r="J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 t="str">
            <v>6072</v>
          </cell>
          <cell r="C151" t="str">
            <v>Representation och gåvor ej avdragsgill</v>
          </cell>
          <cell r="D151">
            <v>0</v>
          </cell>
          <cell r="J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 t="str">
            <v>6090</v>
          </cell>
          <cell r="C152" t="str">
            <v xml:space="preserve">Övriga försäljningskostnader                      </v>
          </cell>
          <cell r="F152">
            <v>0</v>
          </cell>
          <cell r="J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 t="str">
            <v>6110</v>
          </cell>
          <cell r="C153" t="str">
            <v>Kontorsmaterial</v>
          </cell>
          <cell r="J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 t="str">
            <v>6150</v>
          </cell>
          <cell r="C154" t="str">
            <v>Trycksaker</v>
          </cell>
          <cell r="J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 t="str">
            <v>6190</v>
          </cell>
          <cell r="C155" t="str">
            <v>Övriga kontorskostnader</v>
          </cell>
          <cell r="J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 t="str">
            <v>6211</v>
          </cell>
          <cell r="C156" t="str">
            <v xml:space="preserve">Telefon &amp; fax                                     </v>
          </cell>
          <cell r="D156">
            <v>-1</v>
          </cell>
          <cell r="J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 t="str">
            <v>6212</v>
          </cell>
          <cell r="C157" t="str">
            <v xml:space="preserve">Mobiltelefon                                      </v>
          </cell>
          <cell r="D157">
            <v>-1</v>
          </cell>
          <cell r="J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 t="str">
            <v>6230</v>
          </cell>
          <cell r="C158" t="str">
            <v>Datakommunikation</v>
          </cell>
          <cell r="J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 t="str">
            <v>6250</v>
          </cell>
          <cell r="C159" t="str">
            <v>Porto och postbefordran</v>
          </cell>
          <cell r="J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 t="str">
            <v>6310</v>
          </cell>
          <cell r="C160" t="str">
            <v>Företags- och ansvarsförsäkringar</v>
          </cell>
          <cell r="J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 t="str">
            <v>6320</v>
          </cell>
          <cell r="C161" t="str">
            <v xml:space="preserve">Avgifter för juridiska åtgärder                   </v>
          </cell>
          <cell r="D161">
            <v>16</v>
          </cell>
          <cell r="F161">
            <v>-2</v>
          </cell>
          <cell r="J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 t="str">
            <v>6354</v>
          </cell>
          <cell r="C162" t="str">
            <v xml:space="preserve">Befarade förluster på kundfordringar              </v>
          </cell>
          <cell r="J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 t="str">
            <v>6490</v>
          </cell>
          <cell r="C163" t="str">
            <v xml:space="preserve">Övr förvaltningskostnader                         </v>
          </cell>
          <cell r="J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 t="str">
            <v>6520</v>
          </cell>
          <cell r="C164" t="str">
            <v xml:space="preserve">Ritnings- och kopieringskostnader                 </v>
          </cell>
          <cell r="D164">
            <v>-10</v>
          </cell>
          <cell r="F164">
            <v>-7</v>
          </cell>
          <cell r="J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 t="str">
            <v>6540</v>
          </cell>
          <cell r="C165" t="str">
            <v>ADB-tjänster</v>
          </cell>
          <cell r="J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 t="str">
            <v>6542</v>
          </cell>
          <cell r="C166" t="str">
            <v>Underhåll/support</v>
          </cell>
          <cell r="J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 t="str">
            <v>6546</v>
          </cell>
          <cell r="C167" t="str">
            <v>IT tjänster datakommunikation</v>
          </cell>
          <cell r="J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 t="str">
            <v>6548</v>
          </cell>
          <cell r="C168" t="str">
            <v>Programvarukostnad</v>
          </cell>
          <cell r="J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 t="str">
            <v>6550</v>
          </cell>
          <cell r="C169" t="str">
            <v xml:space="preserve">Konsultarvoden för speciella utredningar          </v>
          </cell>
          <cell r="D169">
            <v>-71</v>
          </cell>
          <cell r="F169">
            <v>-2</v>
          </cell>
          <cell r="J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 t="str">
            <v>6551</v>
          </cell>
          <cell r="C170" t="str">
            <v>Kostnadsförda projekt</v>
          </cell>
          <cell r="J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 t="str">
            <v>6552</v>
          </cell>
          <cell r="C171" t="str">
            <v>Revisionsnära tjänster</v>
          </cell>
          <cell r="J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 t="str">
            <v>6580</v>
          </cell>
          <cell r="C172" t="str">
            <v xml:space="preserve">Advokat- och rättegångskostnader                  </v>
          </cell>
          <cell r="D172">
            <v>0</v>
          </cell>
          <cell r="F172">
            <v>-124</v>
          </cell>
          <cell r="I172">
            <v>-5</v>
          </cell>
          <cell r="J172">
            <v>5</v>
          </cell>
          <cell r="K172">
            <v>-5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 t="str">
            <v>6590</v>
          </cell>
          <cell r="C173" t="str">
            <v xml:space="preserve">Övriga främmande tjänster                         </v>
          </cell>
          <cell r="F173">
            <v>0</v>
          </cell>
          <cell r="J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 t="str">
            <v>6800</v>
          </cell>
          <cell r="C174" t="str">
            <v>Inhyrd personal</v>
          </cell>
          <cell r="F174">
            <v>0</v>
          </cell>
          <cell r="J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 t="str">
            <v>6970</v>
          </cell>
          <cell r="C175" t="str">
            <v>Tidningar tidskrifter och facklitteratur</v>
          </cell>
          <cell r="D175">
            <v>-2</v>
          </cell>
          <cell r="J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 t="str">
            <v>6981</v>
          </cell>
          <cell r="C176" t="str">
            <v xml:space="preserve">Föreningsavgifter avdragsgilla, BAO, Fastighets   </v>
          </cell>
          <cell r="J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 t="str">
            <v>6982</v>
          </cell>
          <cell r="C177" t="str">
            <v>Föreningsavg ej avdragsgilla, BAO, Fastighets</v>
          </cell>
          <cell r="J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 t="str">
            <v>6991</v>
          </cell>
          <cell r="C178" t="str">
            <v xml:space="preserve">Diverse övriga utgifter avdragsgilla              </v>
          </cell>
          <cell r="D178">
            <v>0</v>
          </cell>
          <cell r="J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 t="str">
            <v>6992</v>
          </cell>
          <cell r="C179" t="str">
            <v xml:space="preserve">Diverse övriga utgifter ej avdragsgilla           </v>
          </cell>
          <cell r="D179">
            <v>0</v>
          </cell>
          <cell r="F179">
            <v>-1</v>
          </cell>
          <cell r="J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 t="str">
            <v>6999</v>
          </cell>
          <cell r="C180" t="str">
            <v>Ej avdragsgill moms, ej drift</v>
          </cell>
          <cell r="D180">
            <v>-8</v>
          </cell>
          <cell r="F180">
            <v>-21</v>
          </cell>
          <cell r="J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 t="str">
            <v>7011</v>
          </cell>
          <cell r="C181" t="str">
            <v>Löner till kollektivanställda</v>
          </cell>
          <cell r="J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 t="str">
            <v>7015</v>
          </cell>
          <cell r="C182" t="str">
            <v>Löner timanställda kollektivanställda</v>
          </cell>
          <cell r="D182">
            <v>0</v>
          </cell>
          <cell r="F182">
            <v>0</v>
          </cell>
          <cell r="J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 t="str">
            <v>7019</v>
          </cell>
          <cell r="C183" t="str">
            <v>Upplupna löner till kollektivanställda</v>
          </cell>
          <cell r="J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 t="str">
            <v>7081</v>
          </cell>
          <cell r="C184" t="str">
            <v>Löner till koll för ej arbetad tid (sjuklön)</v>
          </cell>
          <cell r="J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 t="str">
            <v>7090</v>
          </cell>
          <cell r="C185" t="str">
            <v>Förändring av semesterlöneskuld koll</v>
          </cell>
          <cell r="J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 t="str">
            <v>7211</v>
          </cell>
          <cell r="C186" t="str">
            <v>Löner till tjänstemän</v>
          </cell>
          <cell r="J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 t="str">
            <v>7215</v>
          </cell>
          <cell r="C187" t="str">
            <v>Löner timanställda tjänstemän</v>
          </cell>
          <cell r="J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 t="str">
            <v>7219</v>
          </cell>
          <cell r="C188" t="str">
            <v>Upplupna löner till tjänstemän</v>
          </cell>
          <cell r="J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 t="str">
            <v>7281</v>
          </cell>
          <cell r="C189" t="str">
            <v>Löner till tjm för ej arbetad tid (sjuklön)</v>
          </cell>
          <cell r="J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 t="str">
            <v>7290</v>
          </cell>
          <cell r="C190" t="str">
            <v>Förändring av semesterlöneskuld tjm</v>
          </cell>
          <cell r="J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 t="str">
            <v>7331</v>
          </cell>
          <cell r="C191" t="str">
            <v>Bilersättning, skattefri</v>
          </cell>
          <cell r="J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 t="str">
            <v>7332</v>
          </cell>
          <cell r="C192" t="str">
            <v>Bilersättningar, skattepliktiga</v>
          </cell>
          <cell r="J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 t="str">
            <v>7383</v>
          </cell>
          <cell r="C193" t="str">
            <v>Leasingavgifter personaldatorer</v>
          </cell>
          <cell r="J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 t="str">
            <v>7384</v>
          </cell>
          <cell r="C194" t="str">
            <v xml:space="preserve">Kost för subv arb kläder                          </v>
          </cell>
          <cell r="J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 t="str">
            <v>7386</v>
          </cell>
          <cell r="C195" t="str">
            <v xml:space="preserve">Försäkring &amp; skatt förmånsbil                     </v>
          </cell>
          <cell r="J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 t="str">
            <v>7388</v>
          </cell>
          <cell r="C196" t="str">
            <v>Övriga kostnader förmånsbil</v>
          </cell>
          <cell r="J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 t="str">
            <v>7390</v>
          </cell>
          <cell r="C197" t="str">
            <v>Övriga kostnadsersättningar</v>
          </cell>
          <cell r="J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 t="str">
            <v>7411</v>
          </cell>
          <cell r="C198" t="str">
            <v>Ej avdragsgilla pensionskostnader</v>
          </cell>
          <cell r="J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 t="str">
            <v>7510</v>
          </cell>
          <cell r="C199" t="str">
            <v>Arbetsgivaravg för löner och ersättningar</v>
          </cell>
          <cell r="D199">
            <v>0</v>
          </cell>
          <cell r="F199">
            <v>0</v>
          </cell>
          <cell r="J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 t="str">
            <v>7519</v>
          </cell>
          <cell r="C200" t="str">
            <v>Arbetsgivaravg för semester och löneskuld</v>
          </cell>
          <cell r="J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 t="str">
            <v>7533</v>
          </cell>
          <cell r="C201" t="str">
            <v>Särskild löneskatt för pensionskostnader</v>
          </cell>
          <cell r="J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 t="str">
            <v>7550</v>
          </cell>
          <cell r="C202" t="str">
            <v>Utfördelade sociala kostnader tjänstemän</v>
          </cell>
          <cell r="J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 t="str">
            <v>7555</v>
          </cell>
          <cell r="C203" t="str">
            <v>Utfördelade sociala kostnader koll</v>
          </cell>
          <cell r="J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 t="str">
            <v>7560</v>
          </cell>
          <cell r="C204" t="str">
            <v>Uttagsmoms</v>
          </cell>
          <cell r="J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 t="str">
            <v>7570</v>
          </cell>
          <cell r="C205" t="str">
            <v xml:space="preserve">Premier för arbetsmarknadsförsäkringar, AMF       </v>
          </cell>
          <cell r="J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 t="str">
            <v>7580</v>
          </cell>
          <cell r="C206" t="str">
            <v>Grupplivsförsäkringspremier, frivilliga</v>
          </cell>
          <cell r="J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 t="str">
            <v>7610</v>
          </cell>
          <cell r="C207" t="str">
            <v>Utbildning</v>
          </cell>
          <cell r="J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 t="str">
            <v>7615</v>
          </cell>
          <cell r="C208" t="str">
            <v>Konferens</v>
          </cell>
          <cell r="J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 t="str">
            <v>7621</v>
          </cell>
          <cell r="C209" t="str">
            <v>Sjuk &amp; häsovård avdragsgill</v>
          </cell>
          <cell r="J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 t="str">
            <v>7622</v>
          </cell>
          <cell r="C210" t="str">
            <v>Sjuk &amp; häsovård ej avdragsgill</v>
          </cell>
          <cell r="J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 t="str">
            <v>7623</v>
          </cell>
          <cell r="C211" t="str">
            <v>Terminalglasögon</v>
          </cell>
          <cell r="J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 t="str">
            <v>7631</v>
          </cell>
          <cell r="C212" t="str">
            <v>Personalrepr gåvor avdragsgill</v>
          </cell>
          <cell r="D212">
            <v>-6</v>
          </cell>
          <cell r="J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 t="str">
            <v>7632</v>
          </cell>
          <cell r="C213" t="str">
            <v>Personalrepr gåvor ej avdragsgill</v>
          </cell>
          <cell r="J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 t="str">
            <v>7691</v>
          </cell>
          <cell r="C214" t="str">
            <v>Personalrekrytering</v>
          </cell>
          <cell r="J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 t="str">
            <v>7693</v>
          </cell>
          <cell r="C215" t="str">
            <v>Fritidsverksamhet, motionsbidrag</v>
          </cell>
          <cell r="J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 t="str">
            <v>7699</v>
          </cell>
          <cell r="C216" t="str">
            <v xml:space="preserve">Övriga personalkostnader                          </v>
          </cell>
          <cell r="J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 t="str">
            <v>8220</v>
          </cell>
          <cell r="C217" t="str">
            <v xml:space="preserve">Utdelning Brandkontoret-Skatttefri                </v>
          </cell>
          <cell r="D217">
            <v>414</v>
          </cell>
          <cell r="F217">
            <v>421</v>
          </cell>
          <cell r="J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 t="str">
            <v>8422</v>
          </cell>
          <cell r="C218" t="str">
            <v xml:space="preserve">Räntekostnader leverantör                         </v>
          </cell>
          <cell r="D218">
            <v>-114</v>
          </cell>
          <cell r="F218">
            <v>-162</v>
          </cell>
          <cell r="I218">
            <v>-50</v>
          </cell>
          <cell r="J218">
            <v>50</v>
          </cell>
          <cell r="K218">
            <v>-50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 t="str">
            <v>S:a Övriga konton DN1</v>
          </cell>
          <cell r="D219">
            <v>-814</v>
          </cell>
          <cell r="E219">
            <v>0</v>
          </cell>
          <cell r="F219">
            <v>-9600</v>
          </cell>
          <cell r="G219">
            <v>0</v>
          </cell>
          <cell r="H219">
            <v>-11</v>
          </cell>
          <cell r="I219">
            <v>-894</v>
          </cell>
          <cell r="J219">
            <v>894</v>
          </cell>
          <cell r="K219">
            <v>-894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1">
          <cell r="B221" t="str">
            <v>S:A KOSTNADER DN1</v>
          </cell>
          <cell r="D221">
            <v>-1020088</v>
          </cell>
          <cell r="E221">
            <v>0</v>
          </cell>
          <cell r="F221">
            <v>-740212</v>
          </cell>
          <cell r="G221">
            <v>0</v>
          </cell>
          <cell r="H221">
            <v>-326</v>
          </cell>
          <cell r="I221">
            <v>-1012793</v>
          </cell>
          <cell r="J221">
            <v>1012793</v>
          </cell>
          <cell r="K221">
            <v>-1012793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-872569.18368339539</v>
          </cell>
          <cell r="Q221">
            <v>-890020.5507141269</v>
          </cell>
          <cell r="R221">
            <v>-907820.94475261471</v>
          </cell>
          <cell r="S221">
            <v>-925977.34633235657</v>
          </cell>
          <cell r="T221">
            <v>-944496.87559738755</v>
          </cell>
          <cell r="U221">
            <v>-963386.79509448702</v>
          </cell>
          <cell r="V221">
            <v>-982654.51262123196</v>
          </cell>
          <cell r="W221">
            <v>0</v>
          </cell>
          <cell r="X221">
            <v>0</v>
          </cell>
          <cell r="Y221">
            <v>0</v>
          </cell>
        </row>
        <row r="223">
          <cell r="B223" t="str">
            <v>DRIFTNETTO 1</v>
          </cell>
          <cell r="D223">
            <v>2108469</v>
          </cell>
          <cell r="E223">
            <v>0</v>
          </cell>
          <cell r="F223">
            <v>2421978</v>
          </cell>
          <cell r="G223">
            <v>0</v>
          </cell>
          <cell r="H223">
            <v>3517</v>
          </cell>
          <cell r="I223">
            <v>2018304</v>
          </cell>
          <cell r="J223">
            <v>-2018304</v>
          </cell>
          <cell r="K223">
            <v>2021812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-872569.18368339539</v>
          </cell>
          <cell r="Q223">
            <v>-890020.5507141269</v>
          </cell>
          <cell r="R223">
            <v>-907820.94475261471</v>
          </cell>
          <cell r="S223">
            <v>-925977.34633235657</v>
          </cell>
          <cell r="T223">
            <v>-944496.87559738755</v>
          </cell>
          <cell r="U223">
            <v>-963386.79509448702</v>
          </cell>
          <cell r="V223">
            <v>-982654.51262123196</v>
          </cell>
          <cell r="W223">
            <v>0</v>
          </cell>
          <cell r="X223">
            <v>0</v>
          </cell>
          <cell r="Y223">
            <v>0</v>
          </cell>
        </row>
        <row r="225">
          <cell r="B225" t="str">
            <v>KOSTNADER DRIFTNETTO 2</v>
          </cell>
        </row>
        <row r="226">
          <cell r="B226" t="str">
            <v>Underhåll</v>
          </cell>
        </row>
        <row r="227">
          <cell r="B227" t="str">
            <v>4540</v>
          </cell>
          <cell r="C227" t="str">
            <v xml:space="preserve">Planerat underhåll                                </v>
          </cell>
          <cell r="D227">
            <v>-69186</v>
          </cell>
          <cell r="F227">
            <v>-29971</v>
          </cell>
          <cell r="I227">
            <v>-63559</v>
          </cell>
          <cell r="J227">
            <v>63559</v>
          </cell>
          <cell r="K227">
            <v>-63559</v>
          </cell>
          <cell r="O227">
            <v>0</v>
          </cell>
        </row>
        <row r="228">
          <cell r="B228" t="str">
            <v>4541</v>
          </cell>
          <cell r="C228" t="str">
            <v xml:space="preserve">Planerat underhåll byggnad utvändigt              </v>
          </cell>
          <cell r="D228">
            <v>-17659</v>
          </cell>
          <cell r="F228">
            <v>-2384</v>
          </cell>
          <cell r="I228">
            <v>-10382</v>
          </cell>
          <cell r="J228">
            <v>10382</v>
          </cell>
          <cell r="K228">
            <v>-10382</v>
          </cell>
          <cell r="O228">
            <v>0</v>
          </cell>
        </row>
        <row r="229">
          <cell r="B229" t="str">
            <v>4542</v>
          </cell>
          <cell r="C229" t="str">
            <v xml:space="preserve">Planerat underhåll byggnad invändigt              </v>
          </cell>
          <cell r="D229">
            <v>-10030</v>
          </cell>
          <cell r="F229">
            <v>-2797</v>
          </cell>
          <cell r="I229">
            <v>-3579</v>
          </cell>
          <cell r="J229">
            <v>3579</v>
          </cell>
          <cell r="K229">
            <v>-3579</v>
          </cell>
          <cell r="O229">
            <v>0</v>
          </cell>
        </row>
        <row r="230">
          <cell r="B230" t="str">
            <v>4543</v>
          </cell>
          <cell r="C230" t="str">
            <v xml:space="preserve">Planerat underhåll lägenhet                       </v>
          </cell>
          <cell r="D230">
            <v>-12414</v>
          </cell>
          <cell r="F230">
            <v>-11001</v>
          </cell>
          <cell r="I230">
            <v>-19629</v>
          </cell>
          <cell r="J230">
            <v>19629</v>
          </cell>
          <cell r="K230">
            <v>-19629</v>
          </cell>
          <cell r="O230">
            <v>0</v>
          </cell>
        </row>
        <row r="231">
          <cell r="B231" t="str">
            <v>4544</v>
          </cell>
          <cell r="C231" t="str">
            <v xml:space="preserve">Planerat underhåll installation                   </v>
          </cell>
          <cell r="D231">
            <v>-23946</v>
          </cell>
          <cell r="F231">
            <v>-11365</v>
          </cell>
          <cell r="I231">
            <v>-7174</v>
          </cell>
          <cell r="J231">
            <v>7174</v>
          </cell>
          <cell r="K231">
            <v>-7174</v>
          </cell>
          <cell r="O231">
            <v>0</v>
          </cell>
        </row>
        <row r="232">
          <cell r="B232" t="str">
            <v>4545</v>
          </cell>
          <cell r="C232" t="str">
            <v xml:space="preserve">Planerat underhåll mark trädg                     </v>
          </cell>
          <cell r="D232">
            <v>-3088</v>
          </cell>
          <cell r="F232">
            <v>-893</v>
          </cell>
          <cell r="I232">
            <v>-4885</v>
          </cell>
          <cell r="J232">
            <v>4885</v>
          </cell>
          <cell r="K232">
            <v>-4885</v>
          </cell>
          <cell r="O232">
            <v>0</v>
          </cell>
        </row>
        <row r="233">
          <cell r="B233" t="str">
            <v>4546</v>
          </cell>
          <cell r="C233" t="str">
            <v xml:space="preserve">Övriga fastighetskostnader (inklusive HLU)        </v>
          </cell>
          <cell r="D233">
            <v>-9356</v>
          </cell>
          <cell r="F233">
            <v>-7078</v>
          </cell>
          <cell r="I233">
            <v>-5945</v>
          </cell>
          <cell r="J233">
            <v>5945</v>
          </cell>
          <cell r="K233">
            <v>-5945</v>
          </cell>
          <cell r="O233">
            <v>0</v>
          </cell>
        </row>
        <row r="234">
          <cell r="B234" t="str">
            <v>4548</v>
          </cell>
          <cell r="C234" t="str">
            <v>OVK (Diös)</v>
          </cell>
          <cell r="D234">
            <v>-1870</v>
          </cell>
          <cell r="F234">
            <v>-313</v>
          </cell>
          <cell r="I234">
            <v>-228</v>
          </cell>
          <cell r="J234">
            <v>228</v>
          </cell>
          <cell r="K234">
            <v>-228</v>
          </cell>
          <cell r="O234">
            <v>0</v>
          </cell>
        </row>
        <row r="235">
          <cell r="B235" t="str">
            <v>4549</v>
          </cell>
          <cell r="C235" t="str">
            <v xml:space="preserve">Icke avdragsgill moms på underhållskostnader      </v>
          </cell>
          <cell r="D235">
            <v>-19676</v>
          </cell>
          <cell r="F235">
            <v>-11718</v>
          </cell>
          <cell r="I235">
            <v>-17960</v>
          </cell>
          <cell r="J235">
            <v>17960</v>
          </cell>
          <cell r="K235">
            <v>-17960</v>
          </cell>
          <cell r="O235">
            <v>0</v>
          </cell>
        </row>
        <row r="236">
          <cell r="B236" t="str">
            <v>4580</v>
          </cell>
          <cell r="C236" t="str">
            <v>Projektkostnader</v>
          </cell>
          <cell r="D236">
            <v>-92</v>
          </cell>
          <cell r="F236">
            <v>-12551</v>
          </cell>
          <cell r="I236">
            <v>-55590</v>
          </cell>
          <cell r="J236">
            <v>55590</v>
          </cell>
          <cell r="K236">
            <v>-55590</v>
          </cell>
          <cell r="O236">
            <v>0</v>
          </cell>
        </row>
        <row r="237">
          <cell r="B237" t="str">
            <v>4581</v>
          </cell>
          <cell r="C237" t="str">
            <v>Oplanerat underhåll</v>
          </cell>
          <cell r="D237">
            <v>-463</v>
          </cell>
          <cell r="F237">
            <v>-1387</v>
          </cell>
          <cell r="J237">
            <v>0</v>
          </cell>
          <cell r="O237">
            <v>0</v>
          </cell>
        </row>
        <row r="238">
          <cell r="B238" t="str">
            <v>S:a Underhåll</v>
          </cell>
          <cell r="D238">
            <v>-167780</v>
          </cell>
          <cell r="E238">
            <v>0</v>
          </cell>
          <cell r="F238">
            <v>-91458</v>
          </cell>
          <cell r="G238">
            <v>0</v>
          </cell>
          <cell r="H238">
            <v>0</v>
          </cell>
          <cell r="I238">
            <v>-188931</v>
          </cell>
          <cell r="J238">
            <v>188931</v>
          </cell>
          <cell r="K238">
            <v>-188931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40">
          <cell r="B240" t="str">
            <v>Hyresgästanpassning</v>
          </cell>
        </row>
        <row r="241">
          <cell r="B241" t="str">
            <v>4537</v>
          </cell>
          <cell r="C241" t="str">
            <v xml:space="preserve">Hyresgästanpassning                               </v>
          </cell>
          <cell r="D241">
            <v>-125711</v>
          </cell>
          <cell r="F241">
            <v>-57835</v>
          </cell>
          <cell r="I241">
            <v>-116613</v>
          </cell>
          <cell r="J241">
            <v>116613</v>
          </cell>
          <cell r="K241">
            <v>-116613</v>
          </cell>
          <cell r="O241">
            <v>0</v>
          </cell>
        </row>
        <row r="242">
          <cell r="B242" t="str">
            <v>4539</v>
          </cell>
          <cell r="C242" t="str">
            <v xml:space="preserve">Icke avdragsgill moms på hyresgästanpassningar    </v>
          </cell>
          <cell r="D242">
            <v>360</v>
          </cell>
          <cell r="F242">
            <v>-1478</v>
          </cell>
          <cell r="I242">
            <v>-1647</v>
          </cell>
          <cell r="J242">
            <v>1647</v>
          </cell>
          <cell r="K242">
            <v>-1647</v>
          </cell>
          <cell r="O242">
            <v>0</v>
          </cell>
        </row>
        <row r="243">
          <cell r="B243" t="str">
            <v>4547</v>
          </cell>
          <cell r="C243" t="str">
            <v>Periodiserade hyresgästanpassningar</v>
          </cell>
          <cell r="J243">
            <v>0</v>
          </cell>
          <cell r="O243">
            <v>0</v>
          </cell>
        </row>
        <row r="244">
          <cell r="B244" t="str">
            <v>S:a Hyresgästanpassning</v>
          </cell>
          <cell r="D244">
            <v>-125351</v>
          </cell>
          <cell r="E244">
            <v>0</v>
          </cell>
          <cell r="F244">
            <v>-59313</v>
          </cell>
          <cell r="G244">
            <v>0</v>
          </cell>
          <cell r="H244">
            <v>0</v>
          </cell>
          <cell r="I244">
            <v>-118260</v>
          </cell>
          <cell r="J244">
            <v>118260</v>
          </cell>
          <cell r="K244">
            <v>-118260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6">
          <cell r="B246" t="str">
            <v>Övriga reparationer</v>
          </cell>
        </row>
        <row r="247">
          <cell r="B247" t="str">
            <v>4536</v>
          </cell>
          <cell r="C247" t="str">
            <v xml:space="preserve">Reparation övrigt                                 </v>
          </cell>
          <cell r="D247">
            <v>-20522</v>
          </cell>
          <cell r="F247">
            <v>-12987</v>
          </cell>
          <cell r="I247">
            <v>-22782</v>
          </cell>
          <cell r="J247">
            <v>22782</v>
          </cell>
          <cell r="K247">
            <v>-22782</v>
          </cell>
          <cell r="O247">
            <v>0</v>
          </cell>
        </row>
        <row r="248">
          <cell r="B248" t="str">
            <v>S:a Övriga reparationer</v>
          </cell>
          <cell r="D248">
            <v>-20522</v>
          </cell>
          <cell r="E248">
            <v>0</v>
          </cell>
          <cell r="F248">
            <v>-12987</v>
          </cell>
          <cell r="G248">
            <v>0</v>
          </cell>
          <cell r="H248">
            <v>0</v>
          </cell>
          <cell r="I248">
            <v>-22782</v>
          </cell>
          <cell r="J248">
            <v>22782</v>
          </cell>
          <cell r="K248">
            <v>-22782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50">
          <cell r="B250" t="str">
            <v>Jämförelsestärande poster</v>
          </cell>
        </row>
        <row r="251">
          <cell r="B251" t="str">
            <v>4599</v>
          </cell>
          <cell r="C251" t="str">
            <v>Jämförelsestörande poster (driftskostnader utanför</v>
          </cell>
          <cell r="D251">
            <v>-2610</v>
          </cell>
          <cell r="F251">
            <v>57</v>
          </cell>
          <cell r="J251">
            <v>0</v>
          </cell>
          <cell r="O251">
            <v>0</v>
          </cell>
        </row>
        <row r="252">
          <cell r="B252" t="str">
            <v>S:a Jämförelsestörande poster</v>
          </cell>
          <cell r="D252">
            <v>-2610</v>
          </cell>
          <cell r="E252">
            <v>0</v>
          </cell>
          <cell r="F252">
            <v>57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4">
          <cell r="B254" t="str">
            <v>S:A KOSTNADER DN2</v>
          </cell>
          <cell r="D254">
            <v>-316263</v>
          </cell>
          <cell r="E254">
            <v>0</v>
          </cell>
          <cell r="F254">
            <v>-163701</v>
          </cell>
          <cell r="G254">
            <v>0</v>
          </cell>
          <cell r="H254">
            <v>0</v>
          </cell>
          <cell r="I254">
            <v>-329973</v>
          </cell>
          <cell r="J254">
            <v>329973</v>
          </cell>
          <cell r="K254">
            <v>-329973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6">
          <cell r="B256" t="str">
            <v>DRIFTNETTO 2</v>
          </cell>
          <cell r="D256">
            <v>1792206</v>
          </cell>
          <cell r="E256">
            <v>0</v>
          </cell>
          <cell r="F256">
            <v>2258277</v>
          </cell>
          <cell r="G256">
            <v>0</v>
          </cell>
          <cell r="H256">
            <v>3517</v>
          </cell>
          <cell r="I256">
            <v>1688331</v>
          </cell>
          <cell r="J256">
            <v>-1688331</v>
          </cell>
          <cell r="K256">
            <v>1691839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-872569.18368339539</v>
          </cell>
          <cell r="Q256">
            <v>-890020.5507141269</v>
          </cell>
          <cell r="R256">
            <v>-907820.94475261471</v>
          </cell>
          <cell r="S256">
            <v>-925977.34633235657</v>
          </cell>
          <cell r="T256">
            <v>-944496.87559738755</v>
          </cell>
          <cell r="U256">
            <v>-963386.79509448702</v>
          </cell>
          <cell r="V256">
            <v>-982654.51262123196</v>
          </cell>
          <cell r="W256">
            <v>0</v>
          </cell>
          <cell r="X256">
            <v>0</v>
          </cell>
          <cell r="Y256">
            <v>0</v>
          </cell>
        </row>
        <row r="259">
          <cell r="J259" t="str">
            <v>INS0000022_QUE9991119_Rs5</v>
          </cell>
          <cell r="K259">
            <v>183488</v>
          </cell>
        </row>
      </sheetData>
      <sheetData sheetId="3">
        <row r="1">
          <cell r="B1" t="str">
            <v>AFFÄRSPLAN</v>
          </cell>
          <cell r="E1" t="str">
            <v>Nivå:</v>
          </cell>
          <cell r="F1" t="str">
            <v xml:space="preserve">Region Totalt                   </v>
          </cell>
        </row>
        <row r="2">
          <cell r="B2">
            <v>38294.467184259258</v>
          </cell>
          <cell r="E2" t="str">
            <v>Area:</v>
          </cell>
          <cell r="F2" t="str">
            <v>2749818.00</v>
          </cell>
          <cell r="G2" t="str">
            <v>kvm</v>
          </cell>
        </row>
        <row r="3">
          <cell r="B3" t="str">
            <v>Belopp i kr/kvm</v>
          </cell>
        </row>
        <row r="4">
          <cell r="D4">
            <v>2003</v>
          </cell>
          <cell r="E4">
            <v>2004</v>
          </cell>
          <cell r="F4">
            <v>2005</v>
          </cell>
        </row>
        <row r="5">
          <cell r="D5" t="str">
            <v>Utfall</v>
          </cell>
          <cell r="E5" t="str">
            <v>Utfall</v>
          </cell>
          <cell r="F5" t="str">
            <v>Ack period</v>
          </cell>
          <cell r="G5" t="str">
            <v>Årsutfall</v>
          </cell>
          <cell r="H5" t="str">
            <v>Ack mål</v>
          </cell>
          <cell r="I5" t="str">
            <v>Mål</v>
          </cell>
          <cell r="J5" t="str">
            <v>P1</v>
          </cell>
          <cell r="K5" t="str">
            <v>P2</v>
          </cell>
          <cell r="L5" t="str">
            <v>P3</v>
          </cell>
        </row>
        <row r="6">
          <cell r="B6" t="str">
            <v>INTÄKTER</v>
          </cell>
        </row>
        <row r="7">
          <cell r="B7" t="str">
            <v>Hyresintäkter</v>
          </cell>
        </row>
        <row r="8">
          <cell r="B8" t="str">
            <v>3005</v>
          </cell>
          <cell r="C8" t="str">
            <v xml:space="preserve">Koncerninterna hyresintäkter                      </v>
          </cell>
          <cell r="D8">
            <v>19</v>
          </cell>
          <cell r="E8">
            <v>18</v>
          </cell>
          <cell r="H8">
            <v>11</v>
          </cell>
          <cell r="I8">
            <v>11</v>
          </cell>
        </row>
        <row r="9">
          <cell r="B9" t="str">
            <v>3010</v>
          </cell>
          <cell r="C9" t="str">
            <v xml:space="preserve">Hyresintäkter bostäder                            </v>
          </cell>
          <cell r="D9">
            <v>230</v>
          </cell>
          <cell r="E9">
            <v>214</v>
          </cell>
          <cell r="H9">
            <v>227</v>
          </cell>
          <cell r="I9">
            <v>227</v>
          </cell>
        </row>
        <row r="10">
          <cell r="B10" t="str">
            <v>3020</v>
          </cell>
          <cell r="C10" t="str">
            <v xml:space="preserve">Hyresintäkter lokaler                             </v>
          </cell>
          <cell r="D10">
            <v>834</v>
          </cell>
          <cell r="E10">
            <v>858</v>
          </cell>
          <cell r="G10">
            <v>1</v>
          </cell>
          <cell r="H10">
            <v>864</v>
          </cell>
          <cell r="I10">
            <v>864</v>
          </cell>
        </row>
        <row r="11">
          <cell r="B11" t="str">
            <v>3025</v>
          </cell>
          <cell r="C11" t="str">
            <v xml:space="preserve">Hyresintäkter Galleria                            </v>
          </cell>
          <cell r="D11">
            <v>5</v>
          </cell>
          <cell r="E11">
            <v>4</v>
          </cell>
          <cell r="H11">
            <v>4</v>
          </cell>
          <cell r="I11">
            <v>4</v>
          </cell>
        </row>
        <row r="12">
          <cell r="B12" t="str">
            <v>3029</v>
          </cell>
          <cell r="C12" t="str">
            <v>Hyrestillägg Galleria</v>
          </cell>
          <cell r="E12">
            <v>1</v>
          </cell>
          <cell r="I12">
            <v>1</v>
          </cell>
        </row>
        <row r="13">
          <cell r="B13" t="str">
            <v>3030</v>
          </cell>
          <cell r="C13" t="str">
            <v>Hyrestillägg marknadsföringsbidrag Galleria</v>
          </cell>
          <cell r="E13">
            <v>1</v>
          </cell>
          <cell r="I13">
            <v>1</v>
          </cell>
        </row>
        <row r="14">
          <cell r="B14" t="str">
            <v>3031</v>
          </cell>
          <cell r="C14" t="str">
            <v xml:space="preserve">Hyrestillägg värme/kyla                           </v>
          </cell>
          <cell r="D14">
            <v>18</v>
          </cell>
          <cell r="E14">
            <v>18</v>
          </cell>
          <cell r="H14">
            <v>19</v>
          </cell>
          <cell r="I14">
            <v>19</v>
          </cell>
        </row>
        <row r="15">
          <cell r="B15" t="str">
            <v>3032</v>
          </cell>
          <cell r="C15" t="str">
            <v xml:space="preserve">Hyrestillägg fastighetsskatt                </v>
          </cell>
          <cell r="D15">
            <v>56</v>
          </cell>
          <cell r="E15">
            <v>50</v>
          </cell>
          <cell r="H15">
            <v>48</v>
          </cell>
          <cell r="I15">
            <v>48</v>
          </cell>
        </row>
        <row r="16">
          <cell r="B16" t="str">
            <v>3033</v>
          </cell>
          <cell r="C16" t="str">
            <v xml:space="preserve">Hyrestillägg VA                                   </v>
          </cell>
          <cell r="D16">
            <v>1</v>
          </cell>
          <cell r="E16">
            <v>1</v>
          </cell>
          <cell r="H16">
            <v>1</v>
          </cell>
          <cell r="I16">
            <v>1</v>
          </cell>
        </row>
        <row r="17">
          <cell r="B17" t="str">
            <v>3034</v>
          </cell>
          <cell r="C17" t="str">
            <v xml:space="preserve">Hyrestillägg EL                                   </v>
          </cell>
          <cell r="D17">
            <v>12</v>
          </cell>
          <cell r="E17">
            <v>14</v>
          </cell>
          <cell r="G17">
            <v>0</v>
          </cell>
          <cell r="H17">
            <v>14</v>
          </cell>
          <cell r="I17">
            <v>14</v>
          </cell>
        </row>
        <row r="18">
          <cell r="B18" t="str">
            <v>3035</v>
          </cell>
          <cell r="C18" t="str">
            <v xml:space="preserve">Hyrestillägg Övrigt                               </v>
          </cell>
          <cell r="D18">
            <v>10</v>
          </cell>
          <cell r="E18">
            <v>9</v>
          </cell>
          <cell r="H18">
            <v>9</v>
          </cell>
          <cell r="I18">
            <v>9</v>
          </cell>
        </row>
        <row r="19">
          <cell r="B19" t="str">
            <v>3036</v>
          </cell>
          <cell r="C19" t="str">
            <v xml:space="preserve">Hyrestillägg avgäld                               </v>
          </cell>
          <cell r="D19">
            <v>1</v>
          </cell>
          <cell r="E19">
            <v>1</v>
          </cell>
          <cell r="H19">
            <v>1</v>
          </cell>
          <cell r="I19">
            <v>1</v>
          </cell>
        </row>
        <row r="20">
          <cell r="B20" t="str">
            <v>3037</v>
          </cell>
          <cell r="C20" t="str">
            <v xml:space="preserve">Hyrestillägg övrigt, bostäder                     </v>
          </cell>
          <cell r="D20">
            <v>0</v>
          </cell>
        </row>
        <row r="21">
          <cell r="B21" t="str">
            <v>3038</v>
          </cell>
          <cell r="C21" t="str">
            <v>Hyrestillägg servicetjänster hyresgäster</v>
          </cell>
          <cell r="E21">
            <v>0</v>
          </cell>
          <cell r="H21">
            <v>0</v>
          </cell>
          <cell r="I21">
            <v>0</v>
          </cell>
        </row>
        <row r="22">
          <cell r="B22" t="str">
            <v>3039</v>
          </cell>
          <cell r="C22" t="str">
            <v>Hyrestillägg sophantering</v>
          </cell>
          <cell r="D22">
            <v>0</v>
          </cell>
          <cell r="E22">
            <v>1</v>
          </cell>
          <cell r="H22">
            <v>1</v>
          </cell>
          <cell r="I22">
            <v>1</v>
          </cell>
        </row>
        <row r="23">
          <cell r="B23" t="str">
            <v>3040</v>
          </cell>
          <cell r="C23" t="str">
            <v xml:space="preserve">Hyresintäkter garage                              </v>
          </cell>
          <cell r="D23">
            <v>22</v>
          </cell>
          <cell r="E23">
            <v>22</v>
          </cell>
          <cell r="H23">
            <v>24</v>
          </cell>
          <cell r="I23">
            <v>24</v>
          </cell>
        </row>
        <row r="24">
          <cell r="B24" t="str">
            <v>3050</v>
          </cell>
          <cell r="C24" t="str">
            <v xml:space="preserve">Hyresintäkter parkering                           </v>
          </cell>
          <cell r="D24">
            <v>10</v>
          </cell>
          <cell r="E24">
            <v>8</v>
          </cell>
          <cell r="H24">
            <v>9</v>
          </cell>
          <cell r="I24">
            <v>9</v>
          </cell>
        </row>
        <row r="25">
          <cell r="B25" t="str">
            <v>3060</v>
          </cell>
          <cell r="C25" t="str">
            <v xml:space="preserve">Övriga hyresintäkter                              </v>
          </cell>
          <cell r="D25">
            <v>10</v>
          </cell>
          <cell r="E25">
            <v>38</v>
          </cell>
          <cell r="H25">
            <v>3</v>
          </cell>
          <cell r="I25">
            <v>3</v>
          </cell>
        </row>
        <row r="26">
          <cell r="B26" t="str">
            <v>3070</v>
          </cell>
          <cell r="C26" t="str">
            <v xml:space="preserve">Hyresrabatter                                     </v>
          </cell>
          <cell r="D26">
            <v>-17</v>
          </cell>
          <cell r="E26">
            <v>-19</v>
          </cell>
          <cell r="H26">
            <v>-19</v>
          </cell>
          <cell r="I26">
            <v>-19</v>
          </cell>
        </row>
        <row r="27">
          <cell r="B27" t="str">
            <v>3900</v>
          </cell>
          <cell r="C27" t="str">
            <v>Övriga förvaltningsintäkter</v>
          </cell>
          <cell r="D27">
            <v>4</v>
          </cell>
          <cell r="E27">
            <v>1</v>
          </cell>
          <cell r="H27">
            <v>0</v>
          </cell>
          <cell r="I27">
            <v>0</v>
          </cell>
        </row>
        <row r="28">
          <cell r="B28" t="str">
            <v>3910</v>
          </cell>
          <cell r="C28" t="str">
            <v>Vidarefakturering övriga tjänster</v>
          </cell>
          <cell r="E28">
            <v>2</v>
          </cell>
          <cell r="H28">
            <v>0</v>
          </cell>
          <cell r="I28">
            <v>0</v>
          </cell>
        </row>
        <row r="29">
          <cell r="B29" t="str">
            <v>3911</v>
          </cell>
          <cell r="C29" t="str">
            <v>Vidarefakturering eget arbete</v>
          </cell>
          <cell r="E29">
            <v>0</v>
          </cell>
          <cell r="H29">
            <v>0</v>
          </cell>
          <cell r="I29">
            <v>0</v>
          </cell>
        </row>
        <row r="30">
          <cell r="B30" t="str">
            <v>3912</v>
          </cell>
          <cell r="C30" t="str">
            <v>Fakturering eget arbete momspliktigt(Vitec)</v>
          </cell>
        </row>
        <row r="31">
          <cell r="B31" t="str">
            <v>3913</v>
          </cell>
          <cell r="C31" t="str">
            <v>Fakturering eget arbete momspliktigt(Agresso)</v>
          </cell>
        </row>
        <row r="32">
          <cell r="B32" t="str">
            <v>3920</v>
          </cell>
          <cell r="C32" t="str">
            <v>Vidarefakturering skadeersättning</v>
          </cell>
          <cell r="E32">
            <v>0</v>
          </cell>
        </row>
        <row r="33">
          <cell r="B33" t="str">
            <v>3921</v>
          </cell>
          <cell r="C33" t="str">
            <v>Fakturering skadeersättning ej moms(Agresso)</v>
          </cell>
          <cell r="E33">
            <v>0</v>
          </cell>
        </row>
        <row r="34">
          <cell r="B34" t="str">
            <v>3922</v>
          </cell>
          <cell r="C34" t="str">
            <v>Fakturering eget arb/skadeers ej moms(Vitec)</v>
          </cell>
        </row>
        <row r="35">
          <cell r="B35" t="str">
            <v>3923</v>
          </cell>
          <cell r="C35" t="str">
            <v>Fakturering eget arb/skadeers ej moms(Agresso)</v>
          </cell>
        </row>
        <row r="36">
          <cell r="B36" t="str">
            <v>3990</v>
          </cell>
          <cell r="C36" t="str">
            <v>Övriga rörelsegrenar</v>
          </cell>
          <cell r="D36">
            <v>0</v>
          </cell>
          <cell r="E36">
            <v>0</v>
          </cell>
        </row>
        <row r="37">
          <cell r="B37" t="str">
            <v>S:a hyresintäkter</v>
          </cell>
          <cell r="D37">
            <v>1215</v>
          </cell>
          <cell r="E37">
            <v>1242</v>
          </cell>
          <cell r="F37">
            <v>0</v>
          </cell>
          <cell r="G37">
            <v>1</v>
          </cell>
          <cell r="H37">
            <v>1216</v>
          </cell>
          <cell r="I37">
            <v>1218</v>
          </cell>
          <cell r="J37">
            <v>0</v>
          </cell>
          <cell r="K37">
            <v>0</v>
          </cell>
          <cell r="L37">
            <v>0</v>
          </cell>
        </row>
        <row r="39">
          <cell r="B39" t="str">
            <v>Hyresbortfall</v>
          </cell>
        </row>
        <row r="40">
          <cell r="B40" t="str">
            <v>3080</v>
          </cell>
          <cell r="C40" t="str">
            <v xml:space="preserve">Evakuering bostäder (rabatt)                      </v>
          </cell>
          <cell r="D40">
            <v>0</v>
          </cell>
        </row>
        <row r="41">
          <cell r="B41" t="str">
            <v>3210</v>
          </cell>
          <cell r="C41" t="str">
            <v xml:space="preserve">Outhyrt bostäder                                  </v>
          </cell>
          <cell r="D41">
            <v>-1</v>
          </cell>
          <cell r="E41">
            <v>0</v>
          </cell>
          <cell r="H41">
            <v>0</v>
          </cell>
          <cell r="I41">
            <v>0</v>
          </cell>
        </row>
        <row r="42">
          <cell r="B42" t="str">
            <v>3220</v>
          </cell>
          <cell r="C42" t="str">
            <v xml:space="preserve">Outhyrt lokaler                                   </v>
          </cell>
          <cell r="D42">
            <v>-74</v>
          </cell>
          <cell r="E42">
            <v>-88</v>
          </cell>
          <cell r="H42">
            <v>-106</v>
          </cell>
          <cell r="I42">
            <v>-106</v>
          </cell>
        </row>
        <row r="43">
          <cell r="B43" t="str">
            <v>3240</v>
          </cell>
          <cell r="C43" t="str">
            <v xml:space="preserve">Outhyrt garage                                    </v>
          </cell>
          <cell r="D43">
            <v>-2</v>
          </cell>
          <cell r="E43">
            <v>-2</v>
          </cell>
          <cell r="H43">
            <v>-5</v>
          </cell>
          <cell r="I43">
            <v>-5</v>
          </cell>
        </row>
        <row r="44">
          <cell r="B44" t="str">
            <v>3250</v>
          </cell>
          <cell r="C44" t="str">
            <v xml:space="preserve">Outhyrt parkering                                 </v>
          </cell>
          <cell r="D44">
            <v>-1</v>
          </cell>
          <cell r="E44">
            <v>-1</v>
          </cell>
          <cell r="H44">
            <v>-1</v>
          </cell>
          <cell r="I44">
            <v>-1</v>
          </cell>
        </row>
        <row r="45">
          <cell r="B45" t="str">
            <v>S:a hyresbortfall</v>
          </cell>
          <cell r="D45">
            <v>-78</v>
          </cell>
          <cell r="E45">
            <v>-91</v>
          </cell>
          <cell r="F45">
            <v>0</v>
          </cell>
          <cell r="G45">
            <v>0</v>
          </cell>
          <cell r="H45">
            <v>-112</v>
          </cell>
          <cell r="I45">
            <v>-112</v>
          </cell>
          <cell r="J45">
            <v>0</v>
          </cell>
          <cell r="K45">
            <v>0</v>
          </cell>
          <cell r="L45">
            <v>0</v>
          </cell>
        </row>
        <row r="47">
          <cell r="B47" t="str">
            <v>Övriga konton DN1</v>
          </cell>
        </row>
        <row r="48">
          <cell r="B48" t="str">
            <v>3090</v>
          </cell>
          <cell r="C48" t="str">
            <v xml:space="preserve">Förvaltningsuppdrag koncernföretag                </v>
          </cell>
          <cell r="E48">
            <v>0</v>
          </cell>
        </row>
        <row r="49">
          <cell r="B49" t="str">
            <v>3395</v>
          </cell>
          <cell r="C49" t="str">
            <v>Befarade hyresförluster</v>
          </cell>
        </row>
        <row r="50">
          <cell r="B50" t="str">
            <v>3399</v>
          </cell>
          <cell r="C50" t="str">
            <v>Konstaterade hyresförluster</v>
          </cell>
        </row>
        <row r="51">
          <cell r="B51" t="str">
            <v>3595</v>
          </cell>
          <cell r="C51" t="str">
            <v>Befarade kundförluster övriga förvaltningsintäkter</v>
          </cell>
          <cell r="E51">
            <v>0</v>
          </cell>
        </row>
        <row r="52">
          <cell r="B52" t="str">
            <v>3599</v>
          </cell>
          <cell r="C52" t="str">
            <v>Konstaterade kundförluster</v>
          </cell>
          <cell r="E52">
            <v>0</v>
          </cell>
        </row>
        <row r="53">
          <cell r="B53" t="str">
            <v>3740</v>
          </cell>
          <cell r="C53" t="str">
            <v xml:space="preserve">Öresutjämning                                     </v>
          </cell>
          <cell r="D53">
            <v>0</v>
          </cell>
          <cell r="E53">
            <v>0</v>
          </cell>
        </row>
        <row r="54">
          <cell r="B54" t="str">
            <v>3950</v>
          </cell>
          <cell r="C54" t="str">
            <v>Återvunna tidigare avskrivna  kund- &amp; hyresfordrin</v>
          </cell>
          <cell r="D54">
            <v>0</v>
          </cell>
          <cell r="E54">
            <v>1</v>
          </cell>
        </row>
        <row r="55">
          <cell r="B55" t="str">
            <v>3951</v>
          </cell>
          <cell r="C55" t="str">
            <v>Återvunna tidigare avskrivna kund-och hyresfordrin</v>
          </cell>
        </row>
        <row r="56">
          <cell r="B56" t="str">
            <v>4570</v>
          </cell>
          <cell r="C56" t="str">
            <v xml:space="preserve">Befarade kund- och hyresförluster                 </v>
          </cell>
          <cell r="D56">
            <v>1</v>
          </cell>
          <cell r="E56">
            <v>-1</v>
          </cell>
          <cell r="H56">
            <v>-3</v>
          </cell>
          <cell r="I56">
            <v>-3</v>
          </cell>
        </row>
        <row r="57">
          <cell r="B57" t="str">
            <v>4571</v>
          </cell>
          <cell r="C57" t="str">
            <v xml:space="preserve">Konstaterade kund- och hyresförluster             </v>
          </cell>
          <cell r="D57">
            <v>-3</v>
          </cell>
          <cell r="E57">
            <v>-2</v>
          </cell>
          <cell r="H57">
            <v>0</v>
          </cell>
          <cell r="I57">
            <v>0</v>
          </cell>
        </row>
        <row r="58">
          <cell r="B58" t="str">
            <v>8313</v>
          </cell>
          <cell r="C58" t="str">
            <v>Ränteintäkter från hyres- och kundfordringar</v>
          </cell>
          <cell r="D58">
            <v>1</v>
          </cell>
          <cell r="E58">
            <v>1</v>
          </cell>
        </row>
        <row r="59">
          <cell r="B59" t="str">
            <v>S:a Övriga konton DN1</v>
          </cell>
          <cell r="D59">
            <v>-1</v>
          </cell>
          <cell r="E59">
            <v>-1</v>
          </cell>
          <cell r="F59">
            <v>0</v>
          </cell>
          <cell r="G59">
            <v>0</v>
          </cell>
          <cell r="H59">
            <v>-3</v>
          </cell>
          <cell r="I59">
            <v>-3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SUMMA INTÄKTER</v>
          </cell>
          <cell r="D61">
            <v>1136</v>
          </cell>
          <cell r="E61">
            <v>1150</v>
          </cell>
          <cell r="F61">
            <v>0</v>
          </cell>
          <cell r="G61">
            <v>1</v>
          </cell>
          <cell r="H61">
            <v>1101</v>
          </cell>
          <cell r="I61">
            <v>1103</v>
          </cell>
          <cell r="J61">
            <v>0</v>
          </cell>
          <cell r="K61">
            <v>0</v>
          </cell>
          <cell r="L61">
            <v>0</v>
          </cell>
        </row>
        <row r="63">
          <cell r="B63" t="str">
            <v>KOSTNADER DRIFTNETTO 1</v>
          </cell>
        </row>
        <row r="64">
          <cell r="B64" t="str">
            <v>4501</v>
          </cell>
          <cell r="C64" t="str">
            <v xml:space="preserve">Fastighetsskötsel                                 </v>
          </cell>
          <cell r="D64">
            <v>-24</v>
          </cell>
          <cell r="E64">
            <v>-16</v>
          </cell>
          <cell r="H64">
            <v>-22</v>
          </cell>
          <cell r="I64">
            <v>-22</v>
          </cell>
        </row>
        <row r="65">
          <cell r="B65" t="str">
            <v>4502</v>
          </cell>
          <cell r="C65" t="str">
            <v xml:space="preserve">Serviceavtal                                      </v>
          </cell>
          <cell r="D65">
            <v>-7</v>
          </cell>
          <cell r="E65">
            <v>-6</v>
          </cell>
          <cell r="G65">
            <v>0</v>
          </cell>
          <cell r="H65">
            <v>-7</v>
          </cell>
          <cell r="I65">
            <v>-7</v>
          </cell>
        </row>
        <row r="66">
          <cell r="B66" t="str">
            <v>4503</v>
          </cell>
          <cell r="C66" t="str">
            <v xml:space="preserve">Städning                                          </v>
          </cell>
          <cell r="D66">
            <v>-8</v>
          </cell>
          <cell r="E66">
            <v>-6</v>
          </cell>
          <cell r="H66">
            <v>-8</v>
          </cell>
          <cell r="I66">
            <v>-8</v>
          </cell>
        </row>
        <row r="67">
          <cell r="B67" t="str">
            <v>4504</v>
          </cell>
          <cell r="C67" t="str">
            <v xml:space="preserve">Bränsle uppvärmning                               </v>
          </cell>
          <cell r="D67">
            <v>-50</v>
          </cell>
          <cell r="E67">
            <v>-33</v>
          </cell>
          <cell r="H67">
            <v>-50</v>
          </cell>
          <cell r="I67">
            <v>-50</v>
          </cell>
        </row>
        <row r="68">
          <cell r="B68" t="str">
            <v>4505</v>
          </cell>
          <cell r="C68" t="str">
            <v xml:space="preserve">VA                                                </v>
          </cell>
          <cell r="D68">
            <v>-9</v>
          </cell>
          <cell r="E68">
            <v>-7</v>
          </cell>
          <cell r="H68">
            <v>-10</v>
          </cell>
          <cell r="I68">
            <v>-10</v>
          </cell>
        </row>
        <row r="69">
          <cell r="B69" t="str">
            <v>4506</v>
          </cell>
          <cell r="C69" t="str">
            <v xml:space="preserve">EL                                                </v>
          </cell>
          <cell r="D69">
            <v>-35</v>
          </cell>
          <cell r="E69">
            <v>-26</v>
          </cell>
          <cell r="H69">
            <v>-36</v>
          </cell>
          <cell r="I69">
            <v>-36</v>
          </cell>
        </row>
        <row r="70">
          <cell r="B70" t="str">
            <v>4507</v>
          </cell>
          <cell r="C70" t="str">
            <v xml:space="preserve">Sophämtning                                       </v>
          </cell>
          <cell r="D70">
            <v>-8</v>
          </cell>
          <cell r="E70">
            <v>-7</v>
          </cell>
          <cell r="H70">
            <v>-9</v>
          </cell>
          <cell r="I70">
            <v>-9</v>
          </cell>
        </row>
        <row r="71">
          <cell r="B71" t="str">
            <v>4509</v>
          </cell>
          <cell r="C71" t="str">
            <v xml:space="preserve">Försäkringar                                      </v>
          </cell>
          <cell r="D71">
            <v>-3</v>
          </cell>
          <cell r="E71">
            <v>-2</v>
          </cell>
          <cell r="H71">
            <v>-3</v>
          </cell>
          <cell r="I71">
            <v>-3</v>
          </cell>
        </row>
        <row r="72">
          <cell r="B72" t="str">
            <v>4510</v>
          </cell>
          <cell r="C72" t="str">
            <v xml:space="preserve">Övriga driftskostnader                            </v>
          </cell>
          <cell r="D72">
            <v>-6</v>
          </cell>
          <cell r="E72">
            <v>-5</v>
          </cell>
          <cell r="H72">
            <v>-7</v>
          </cell>
          <cell r="I72">
            <v>-7</v>
          </cell>
        </row>
        <row r="73">
          <cell r="B73" t="str">
            <v>4511</v>
          </cell>
          <cell r="C73" t="str">
            <v xml:space="preserve">Mäklararvoden annonser                            </v>
          </cell>
          <cell r="D73">
            <v>-4</v>
          </cell>
          <cell r="E73">
            <v>-2</v>
          </cell>
          <cell r="H73">
            <v>-7</v>
          </cell>
          <cell r="I73">
            <v>-7</v>
          </cell>
        </row>
        <row r="74">
          <cell r="B74" t="str">
            <v>4512</v>
          </cell>
          <cell r="C74" t="str">
            <v xml:space="preserve">Förbrukningsmaterial fastigheter                  </v>
          </cell>
          <cell r="D74">
            <v>-1</v>
          </cell>
          <cell r="E74">
            <v>-1</v>
          </cell>
          <cell r="H74">
            <v>-1</v>
          </cell>
          <cell r="I74">
            <v>-1</v>
          </cell>
        </row>
        <row r="75">
          <cell r="B75" t="str">
            <v>4513</v>
          </cell>
          <cell r="C75" t="str">
            <v xml:space="preserve">Kostnader, hyresgäster                            </v>
          </cell>
          <cell r="D75">
            <v>-2</v>
          </cell>
          <cell r="E75">
            <v>-2</v>
          </cell>
          <cell r="H75">
            <v>0</v>
          </cell>
          <cell r="I75">
            <v>0</v>
          </cell>
        </row>
        <row r="76">
          <cell r="B76" t="str">
            <v>4514</v>
          </cell>
          <cell r="C76" t="str">
            <v xml:space="preserve">Ej avdragsgill moms, drift                        </v>
          </cell>
          <cell r="D76">
            <v>-21</v>
          </cell>
          <cell r="E76">
            <v>-12</v>
          </cell>
          <cell r="H76">
            <v>-16</v>
          </cell>
          <cell r="I76">
            <v>-16</v>
          </cell>
        </row>
        <row r="77">
          <cell r="B77" t="str">
            <v>4515</v>
          </cell>
          <cell r="C77" t="str">
            <v xml:space="preserve">Bevakning                                         </v>
          </cell>
          <cell r="D77">
            <v>-2</v>
          </cell>
          <cell r="E77">
            <v>-2</v>
          </cell>
          <cell r="H77">
            <v>-3</v>
          </cell>
          <cell r="I77">
            <v>-3</v>
          </cell>
        </row>
        <row r="78">
          <cell r="B78" t="str">
            <v>4516</v>
          </cell>
          <cell r="C78" t="str">
            <v xml:space="preserve">Fjärrkyla                                         </v>
          </cell>
          <cell r="D78">
            <v>-3</v>
          </cell>
          <cell r="E78">
            <v>-2</v>
          </cell>
          <cell r="H78">
            <v>-4</v>
          </cell>
          <cell r="I78">
            <v>-4</v>
          </cell>
        </row>
        <row r="79">
          <cell r="B79" t="str">
            <v>4517</v>
          </cell>
          <cell r="C79" t="str">
            <v xml:space="preserve">Snöröjning                                        </v>
          </cell>
          <cell r="D79">
            <v>-2</v>
          </cell>
          <cell r="E79">
            <v>-2</v>
          </cell>
          <cell r="H79">
            <v>-1</v>
          </cell>
          <cell r="I79">
            <v>-1</v>
          </cell>
        </row>
        <row r="80">
          <cell r="B80" t="str">
            <v>4518</v>
          </cell>
          <cell r="C80" t="str">
            <v>Servicetjänster hyresgäster</v>
          </cell>
          <cell r="D80">
            <v>0</v>
          </cell>
          <cell r="E80">
            <v>0</v>
          </cell>
          <cell r="H80">
            <v>-1</v>
          </cell>
          <cell r="I80">
            <v>-1</v>
          </cell>
        </row>
        <row r="81">
          <cell r="B81" t="str">
            <v>4522</v>
          </cell>
          <cell r="C81" t="str">
            <v xml:space="preserve">Galleriakostnader                                 </v>
          </cell>
          <cell r="D81">
            <v>-1</v>
          </cell>
          <cell r="E81">
            <v>-1</v>
          </cell>
          <cell r="H81">
            <v>-1</v>
          </cell>
          <cell r="I81">
            <v>-1</v>
          </cell>
        </row>
        <row r="82">
          <cell r="B82" t="str">
            <v>4523</v>
          </cell>
          <cell r="C82" t="str">
            <v xml:space="preserve">Kostnader Galleria                                </v>
          </cell>
          <cell r="D82">
            <v>-1</v>
          </cell>
          <cell r="E82">
            <v>-1</v>
          </cell>
          <cell r="H82">
            <v>-1</v>
          </cell>
          <cell r="I82">
            <v>-1</v>
          </cell>
        </row>
        <row r="83">
          <cell r="B83" t="str">
            <v>4524</v>
          </cell>
          <cell r="C83" t="str">
            <v xml:space="preserve">Gatuvärme                                         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</row>
        <row r="84">
          <cell r="B84" t="str">
            <v>4529</v>
          </cell>
          <cell r="C84" t="str">
            <v xml:space="preserve">Icke avdragsgilla kostnader                       </v>
          </cell>
          <cell r="D84">
            <v>0</v>
          </cell>
          <cell r="E84">
            <v>0</v>
          </cell>
        </row>
        <row r="85">
          <cell r="B85" t="str">
            <v>S:a Drift</v>
          </cell>
          <cell r="D85">
            <v>-187</v>
          </cell>
          <cell r="E85">
            <v>-133</v>
          </cell>
          <cell r="F85">
            <v>0</v>
          </cell>
          <cell r="G85">
            <v>0</v>
          </cell>
          <cell r="H85">
            <v>-187</v>
          </cell>
          <cell r="I85">
            <v>-187</v>
          </cell>
          <cell r="J85">
            <v>0</v>
          </cell>
          <cell r="K85">
            <v>0</v>
          </cell>
          <cell r="L85">
            <v>0</v>
          </cell>
        </row>
        <row r="87">
          <cell r="B87" t="str">
            <v>Administration</v>
          </cell>
        </row>
        <row r="88">
          <cell r="B88" t="str">
            <v>4508</v>
          </cell>
          <cell r="C88" t="str">
            <v xml:space="preserve">Administrationsarvode                             </v>
          </cell>
          <cell r="D88">
            <v>-43</v>
          </cell>
          <cell r="E88">
            <v>-31</v>
          </cell>
          <cell r="G88">
            <v>0</v>
          </cell>
          <cell r="H88">
            <v>-28</v>
          </cell>
          <cell r="I88">
            <v>-28</v>
          </cell>
        </row>
        <row r="89">
          <cell r="B89" t="str">
            <v>5490</v>
          </cell>
          <cell r="C89" t="str">
            <v>Ej avdragsgill moms regionadministrationskostnader</v>
          </cell>
          <cell r="E89">
            <v>-2</v>
          </cell>
          <cell r="H89">
            <v>-3</v>
          </cell>
          <cell r="I89">
            <v>-3</v>
          </cell>
        </row>
        <row r="90">
          <cell r="B90" t="str">
            <v>6610</v>
          </cell>
          <cell r="C90" t="str">
            <v>Koncerninterna tjänster - utfaktureras</v>
          </cell>
          <cell r="D90">
            <v>-23</v>
          </cell>
          <cell r="E90">
            <v>-17</v>
          </cell>
          <cell r="G90">
            <v>0</v>
          </cell>
          <cell r="H90">
            <v>-46</v>
          </cell>
          <cell r="I90">
            <v>-46</v>
          </cell>
        </row>
        <row r="91">
          <cell r="B91" t="str">
            <v>6611</v>
          </cell>
          <cell r="C91" t="str">
            <v>Koncerninterna tjänster - utfördelas</v>
          </cell>
          <cell r="D91">
            <v>-10</v>
          </cell>
          <cell r="E91">
            <v>-6</v>
          </cell>
        </row>
        <row r="92">
          <cell r="B92" t="str">
            <v>6614</v>
          </cell>
          <cell r="C92" t="str">
            <v>Momskostnad Centraladministration</v>
          </cell>
          <cell r="D92">
            <v>-2</v>
          </cell>
          <cell r="E92">
            <v>-1</v>
          </cell>
          <cell r="H92">
            <v>-5</v>
          </cell>
          <cell r="I92">
            <v>-5</v>
          </cell>
        </row>
        <row r="93">
          <cell r="B93" t="str">
            <v>S:a Administration</v>
          </cell>
          <cell r="D93">
            <v>-78</v>
          </cell>
          <cell r="E93">
            <v>-57</v>
          </cell>
          <cell r="F93">
            <v>0</v>
          </cell>
          <cell r="G93">
            <v>0</v>
          </cell>
          <cell r="H93">
            <v>-82</v>
          </cell>
          <cell r="I93">
            <v>-82</v>
          </cell>
          <cell r="J93">
            <v>0</v>
          </cell>
          <cell r="K93">
            <v>0</v>
          </cell>
          <cell r="L93">
            <v>0</v>
          </cell>
        </row>
        <row r="95">
          <cell r="B95" t="str">
            <v>Reparation</v>
          </cell>
        </row>
        <row r="96">
          <cell r="B96" t="str">
            <v>4530</v>
          </cell>
          <cell r="C96" t="str">
            <v xml:space="preserve">Reparationer                                      </v>
          </cell>
          <cell r="D96">
            <v>-7</v>
          </cell>
          <cell r="E96">
            <v>-4</v>
          </cell>
          <cell r="H96">
            <v>-9</v>
          </cell>
          <cell r="I96">
            <v>-9</v>
          </cell>
        </row>
        <row r="97">
          <cell r="B97" t="str">
            <v>4531</v>
          </cell>
          <cell r="C97" t="str">
            <v xml:space="preserve">Reparation byggnad utvändigt                      </v>
          </cell>
          <cell r="D97">
            <v>0</v>
          </cell>
          <cell r="E97">
            <v>0</v>
          </cell>
          <cell r="H97">
            <v>0</v>
          </cell>
          <cell r="I97">
            <v>0</v>
          </cell>
        </row>
        <row r="98">
          <cell r="B98" t="str">
            <v>4532</v>
          </cell>
          <cell r="C98" t="str">
            <v xml:space="preserve">Reparation byggnad invändigt                      </v>
          </cell>
          <cell r="D98">
            <v>-2</v>
          </cell>
          <cell r="E98">
            <v>-1</v>
          </cell>
          <cell r="H98">
            <v>-1</v>
          </cell>
          <cell r="I98">
            <v>-1</v>
          </cell>
        </row>
        <row r="99">
          <cell r="B99" t="str">
            <v>4533</v>
          </cell>
          <cell r="C99" t="str">
            <v xml:space="preserve">Reparation lägenhet invändigt                     </v>
          </cell>
          <cell r="D99">
            <v>-2</v>
          </cell>
          <cell r="E99">
            <v>-1</v>
          </cell>
          <cell r="H99">
            <v>-2</v>
          </cell>
          <cell r="I99">
            <v>-2</v>
          </cell>
        </row>
        <row r="100">
          <cell r="B100" t="str">
            <v>4534</v>
          </cell>
          <cell r="C100" t="str">
            <v xml:space="preserve">Reparation installationer                         </v>
          </cell>
          <cell r="D100">
            <v>-5</v>
          </cell>
          <cell r="E100">
            <v>-3</v>
          </cell>
          <cell r="H100">
            <v>-1</v>
          </cell>
          <cell r="I100">
            <v>-1</v>
          </cell>
        </row>
        <row r="101">
          <cell r="B101" t="str">
            <v>4535</v>
          </cell>
          <cell r="C101" t="str">
            <v xml:space="preserve">Reparation mark trädgårdsanl                      </v>
          </cell>
          <cell r="D101">
            <v>0</v>
          </cell>
          <cell r="E101">
            <v>0</v>
          </cell>
          <cell r="H101">
            <v>0</v>
          </cell>
          <cell r="I101">
            <v>0</v>
          </cell>
        </row>
        <row r="102">
          <cell r="B102" t="str">
            <v>4538</v>
          </cell>
          <cell r="C102" t="str">
            <v xml:space="preserve">Maskinist Reparationer                            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</row>
        <row r="103">
          <cell r="B103" t="str">
            <v>4590</v>
          </cell>
          <cell r="C103" t="str">
            <v>Ej avdragsgill moms reparationer</v>
          </cell>
          <cell r="E103">
            <v>-1</v>
          </cell>
          <cell r="H103">
            <v>-1</v>
          </cell>
          <cell r="I103">
            <v>-1</v>
          </cell>
        </row>
        <row r="104">
          <cell r="B104" t="str">
            <v>S:a Reparation</v>
          </cell>
          <cell r="D104">
            <v>-16</v>
          </cell>
          <cell r="E104">
            <v>-10</v>
          </cell>
          <cell r="F104">
            <v>0</v>
          </cell>
          <cell r="G104">
            <v>0</v>
          </cell>
          <cell r="H104">
            <v>-14</v>
          </cell>
          <cell r="I104">
            <v>-14</v>
          </cell>
          <cell r="J104">
            <v>0</v>
          </cell>
          <cell r="K104">
            <v>0</v>
          </cell>
          <cell r="L104">
            <v>0</v>
          </cell>
        </row>
        <row r="106">
          <cell r="B106" t="str">
            <v>Fastighetsskatt/Tomträttsavgäld</v>
          </cell>
        </row>
        <row r="107">
          <cell r="B107" t="str">
            <v>4550</v>
          </cell>
          <cell r="C107" t="str">
            <v xml:space="preserve">Tomträttsavgäld                                   </v>
          </cell>
          <cell r="D107">
            <v>-15</v>
          </cell>
          <cell r="E107">
            <v>-16</v>
          </cell>
          <cell r="H107">
            <v>-18</v>
          </cell>
          <cell r="I107">
            <v>-18</v>
          </cell>
        </row>
        <row r="108">
          <cell r="B108" t="str">
            <v>4560</v>
          </cell>
          <cell r="C108" t="str">
            <v xml:space="preserve">Fastighetsskatt                                   </v>
          </cell>
          <cell r="D108">
            <v>-73</v>
          </cell>
          <cell r="E108">
            <v>-54</v>
          </cell>
          <cell r="H108">
            <v>-66</v>
          </cell>
          <cell r="I108">
            <v>-66</v>
          </cell>
        </row>
        <row r="109">
          <cell r="B109" t="str">
            <v>4561</v>
          </cell>
          <cell r="C109" t="str">
            <v>Fastighetsskatt, justering fg år</v>
          </cell>
          <cell r="D109">
            <v>0</v>
          </cell>
          <cell r="E109">
            <v>6</v>
          </cell>
          <cell r="H109">
            <v>0</v>
          </cell>
          <cell r="I109">
            <v>0</v>
          </cell>
        </row>
        <row r="110">
          <cell r="B110" t="str">
            <v>S:a F-skatt/Tomträttsavg</v>
          </cell>
          <cell r="D110">
            <v>-88</v>
          </cell>
          <cell r="E110">
            <v>-64</v>
          </cell>
          <cell r="F110">
            <v>0</v>
          </cell>
          <cell r="G110">
            <v>0</v>
          </cell>
          <cell r="H110">
            <v>-84</v>
          </cell>
          <cell r="I110">
            <v>-84</v>
          </cell>
          <cell r="J110">
            <v>0</v>
          </cell>
          <cell r="K110">
            <v>0</v>
          </cell>
          <cell r="L110">
            <v>0</v>
          </cell>
        </row>
        <row r="112">
          <cell r="B112" t="str">
            <v>Övriga konton DN1</v>
          </cell>
        </row>
        <row r="113">
          <cell r="B113" t="str">
            <v>4000</v>
          </cell>
          <cell r="C113" t="str">
            <v>Ankomstbokade leverantörsfakturor</v>
          </cell>
          <cell r="D113">
            <v>0</v>
          </cell>
          <cell r="E113">
            <v>0</v>
          </cell>
        </row>
        <row r="114">
          <cell r="B114" t="str">
            <v>4010</v>
          </cell>
          <cell r="C114" t="str">
            <v>Inköp vidareförsäljning</v>
          </cell>
          <cell r="E114">
            <v>-2</v>
          </cell>
          <cell r="H114">
            <v>0</v>
          </cell>
          <cell r="I114">
            <v>0</v>
          </cell>
        </row>
        <row r="115">
          <cell r="B115" t="str">
            <v>4020</v>
          </cell>
          <cell r="C115" t="str">
            <v>Skadekostnad för vidarefakturering</v>
          </cell>
        </row>
        <row r="116">
          <cell r="B116" t="str">
            <v>4596</v>
          </cell>
          <cell r="C116" t="str">
            <v xml:space="preserve">Manuell utfördelning                              </v>
          </cell>
        </row>
        <row r="117">
          <cell r="B117" t="str">
            <v>4598</v>
          </cell>
          <cell r="C117" t="str">
            <v>Utfördelning regionadministrativa kostnader</v>
          </cell>
        </row>
        <row r="118">
          <cell r="B118" t="str">
            <v>4990</v>
          </cell>
          <cell r="C118" t="str">
            <v>Ej utfördelade kostnader</v>
          </cell>
          <cell r="D118">
            <v>0</v>
          </cell>
          <cell r="E118">
            <v>-2</v>
          </cell>
          <cell r="G118">
            <v>0</v>
          </cell>
        </row>
        <row r="119">
          <cell r="B119" t="str">
            <v>5000</v>
          </cell>
          <cell r="C119" t="str">
            <v>Ankomstkonto leverantörsfakturor</v>
          </cell>
          <cell r="E119">
            <v>0</v>
          </cell>
        </row>
        <row r="120">
          <cell r="B120" t="str">
            <v>5005</v>
          </cell>
          <cell r="C120" t="str">
            <v>Koncernintern hyreskostnad</v>
          </cell>
          <cell r="D120">
            <v>0</v>
          </cell>
        </row>
        <row r="121">
          <cell r="B121" t="str">
            <v>5010</v>
          </cell>
          <cell r="C121" t="str">
            <v xml:space="preserve">Lokalhyra                                         </v>
          </cell>
          <cell r="D121">
            <v>0</v>
          </cell>
        </row>
        <row r="122">
          <cell r="B122" t="str">
            <v>5090</v>
          </cell>
          <cell r="C122" t="str">
            <v xml:space="preserve">Övriga lokalkostnader                             </v>
          </cell>
          <cell r="D122">
            <v>0</v>
          </cell>
          <cell r="E122">
            <v>0</v>
          </cell>
        </row>
        <row r="123">
          <cell r="B123" t="str">
            <v>5410</v>
          </cell>
          <cell r="C123" t="str">
            <v xml:space="preserve">Diverse förbrukningsmaterial                      </v>
          </cell>
          <cell r="D123">
            <v>0</v>
          </cell>
        </row>
        <row r="124">
          <cell r="B124" t="str">
            <v>5420</v>
          </cell>
          <cell r="C124" t="str">
            <v>Inredning</v>
          </cell>
        </row>
        <row r="125">
          <cell r="B125" t="str">
            <v>5460</v>
          </cell>
          <cell r="C125" t="str">
            <v xml:space="preserve">Diverse förbrukningsinventarier inkl. dataprogram </v>
          </cell>
          <cell r="D125">
            <v>0</v>
          </cell>
        </row>
        <row r="126">
          <cell r="B126" t="str">
            <v>5480</v>
          </cell>
          <cell r="C126" t="str">
            <v>Arbetskläder och skyddsmaterial</v>
          </cell>
          <cell r="D126">
            <v>0</v>
          </cell>
          <cell r="E126">
            <v>0</v>
          </cell>
        </row>
        <row r="127">
          <cell r="B127" t="str">
            <v>5500</v>
          </cell>
          <cell r="C127" t="str">
            <v>Reparation ovh underhåll av maskiner och inv</v>
          </cell>
        </row>
        <row r="128">
          <cell r="B128" t="str">
            <v>5501</v>
          </cell>
          <cell r="C128" t="str">
            <v>Reparationer och underhåll mask och inv</v>
          </cell>
        </row>
        <row r="129">
          <cell r="B129" t="str">
            <v>5611</v>
          </cell>
          <cell r="C129" t="str">
            <v>Drivmedel för personbilar</v>
          </cell>
          <cell r="D129">
            <v>0</v>
          </cell>
        </row>
        <row r="130">
          <cell r="B130" t="str">
            <v>5612</v>
          </cell>
          <cell r="C130" t="str">
            <v>Försäkring och skatt för personbilar</v>
          </cell>
        </row>
        <row r="131">
          <cell r="B131" t="str">
            <v>5613</v>
          </cell>
          <cell r="C131" t="str">
            <v>Rep och underh av personbilar, tillbehör</v>
          </cell>
        </row>
        <row r="132">
          <cell r="B132" t="str">
            <v>5614</v>
          </cell>
          <cell r="C132" t="str">
            <v>P-avgifter &amp; garage</v>
          </cell>
          <cell r="D132">
            <v>0</v>
          </cell>
        </row>
        <row r="133">
          <cell r="B133" t="str">
            <v>5619</v>
          </cell>
          <cell r="C133" t="str">
            <v>Övriga personbilskostnader</v>
          </cell>
          <cell r="D133">
            <v>0</v>
          </cell>
        </row>
        <row r="134">
          <cell r="B134" t="str">
            <v>5640</v>
          </cell>
          <cell r="C134" t="str">
            <v>Servicebilar</v>
          </cell>
        </row>
        <row r="135">
          <cell r="B135" t="str">
            <v>5650</v>
          </cell>
          <cell r="C135" t="str">
            <v xml:space="preserve">Traktorer                                         </v>
          </cell>
        </row>
        <row r="136">
          <cell r="B136" t="str">
            <v>5690</v>
          </cell>
          <cell r="C136" t="str">
            <v xml:space="preserve">Övriga kostnader för transportmedel               </v>
          </cell>
        </row>
        <row r="137">
          <cell r="B137" t="str">
            <v>5700</v>
          </cell>
          <cell r="C137" t="str">
            <v>Frakter och transporter</v>
          </cell>
          <cell r="D137">
            <v>0</v>
          </cell>
        </row>
        <row r="138">
          <cell r="B138" t="str">
            <v>5810</v>
          </cell>
          <cell r="C138" t="str">
            <v>Resekostnader</v>
          </cell>
          <cell r="D138">
            <v>0</v>
          </cell>
        </row>
        <row r="139">
          <cell r="B139" t="str">
            <v>5820</v>
          </cell>
          <cell r="C139" t="str">
            <v>Taxi</v>
          </cell>
        </row>
        <row r="140">
          <cell r="B140" t="str">
            <v>5910</v>
          </cell>
          <cell r="C140" t="str">
            <v xml:space="preserve">Extern Marknadsföring                             </v>
          </cell>
        </row>
        <row r="141">
          <cell r="B141" t="str">
            <v>5912</v>
          </cell>
          <cell r="C141" t="str">
            <v>Annonser (inkl mediarådgivning)</v>
          </cell>
        </row>
        <row r="142">
          <cell r="B142" t="str">
            <v>5913</v>
          </cell>
          <cell r="C142" t="str">
            <v>Marknadsföringsmaterial</v>
          </cell>
          <cell r="E142">
            <v>0</v>
          </cell>
        </row>
        <row r="143">
          <cell r="B143" t="str">
            <v>5915</v>
          </cell>
          <cell r="C143" t="str">
            <v xml:space="preserve">Aktiviteter                                       </v>
          </cell>
        </row>
        <row r="144">
          <cell r="B144" t="str">
            <v>5917</v>
          </cell>
          <cell r="C144" t="str">
            <v>Kostnader (inklusive PR)</v>
          </cell>
          <cell r="D144">
            <v>0</v>
          </cell>
        </row>
        <row r="145">
          <cell r="B145" t="str">
            <v>5918</v>
          </cell>
          <cell r="C145" t="str">
            <v>Extern Webb</v>
          </cell>
        </row>
        <row r="146">
          <cell r="B146" t="str">
            <v>5919</v>
          </cell>
          <cell r="C146" t="str">
            <v>Övrigt externt marknadsföring</v>
          </cell>
          <cell r="D146">
            <v>0</v>
          </cell>
        </row>
        <row r="147">
          <cell r="B147" t="str">
            <v>5930</v>
          </cell>
          <cell r="C147" t="str">
            <v xml:space="preserve">Reklamtrycksaker och direktreklam                 </v>
          </cell>
        </row>
        <row r="148">
          <cell r="B148" t="str">
            <v>5952</v>
          </cell>
          <cell r="C148" t="str">
            <v>Profilmaterial</v>
          </cell>
        </row>
        <row r="149">
          <cell r="B149" t="str">
            <v>5990</v>
          </cell>
          <cell r="C149" t="str">
            <v xml:space="preserve">Övriga kostnader för reklam och PR                </v>
          </cell>
          <cell r="D149">
            <v>0</v>
          </cell>
        </row>
        <row r="150">
          <cell r="B150" t="str">
            <v>6071</v>
          </cell>
          <cell r="C150" t="str">
            <v xml:space="preserve">Representation avdragsgill                        </v>
          </cell>
          <cell r="D150">
            <v>0</v>
          </cell>
          <cell r="E150">
            <v>0</v>
          </cell>
        </row>
        <row r="151">
          <cell r="B151" t="str">
            <v>6072</v>
          </cell>
          <cell r="C151" t="str">
            <v>Representation och gåvor ej avdragsgill</v>
          </cell>
          <cell r="D151">
            <v>0</v>
          </cell>
        </row>
        <row r="152">
          <cell r="B152" t="str">
            <v>6090</v>
          </cell>
          <cell r="C152" t="str">
            <v xml:space="preserve">Övriga försäljningskostnader                      </v>
          </cell>
          <cell r="E152">
            <v>0</v>
          </cell>
        </row>
        <row r="153">
          <cell r="B153" t="str">
            <v>6110</v>
          </cell>
          <cell r="C153" t="str">
            <v>Kontorsmaterial</v>
          </cell>
        </row>
        <row r="154">
          <cell r="B154" t="str">
            <v>6150</v>
          </cell>
          <cell r="C154" t="str">
            <v>Trycksaker</v>
          </cell>
        </row>
        <row r="155">
          <cell r="B155" t="str">
            <v>6190</v>
          </cell>
          <cell r="C155" t="str">
            <v>Övriga kontorskostnader</v>
          </cell>
        </row>
        <row r="156">
          <cell r="B156" t="str">
            <v>6211</v>
          </cell>
          <cell r="C156" t="str">
            <v xml:space="preserve">Telefon &amp; fax                                     </v>
          </cell>
          <cell r="D156">
            <v>0</v>
          </cell>
        </row>
        <row r="157">
          <cell r="B157" t="str">
            <v>6212</v>
          </cell>
          <cell r="C157" t="str">
            <v xml:space="preserve">Mobiltelefon                                      </v>
          </cell>
          <cell r="D157">
            <v>0</v>
          </cell>
        </row>
        <row r="158">
          <cell r="B158" t="str">
            <v>6230</v>
          </cell>
          <cell r="C158" t="str">
            <v>Datakommunikation</v>
          </cell>
        </row>
        <row r="159">
          <cell r="B159" t="str">
            <v>6250</v>
          </cell>
          <cell r="C159" t="str">
            <v>Porto och postbefordran</v>
          </cell>
        </row>
        <row r="160">
          <cell r="B160" t="str">
            <v>6310</v>
          </cell>
          <cell r="C160" t="str">
            <v>Företags- och ansvarsförsäkringar</v>
          </cell>
        </row>
        <row r="161">
          <cell r="B161" t="str">
            <v>6320</v>
          </cell>
          <cell r="C161" t="str">
            <v xml:space="preserve">Avgifter för juridiska åtgärder                   </v>
          </cell>
          <cell r="D161">
            <v>0</v>
          </cell>
          <cell r="E161">
            <v>0</v>
          </cell>
        </row>
        <row r="162">
          <cell r="B162" t="str">
            <v>6354</v>
          </cell>
          <cell r="C162" t="str">
            <v xml:space="preserve">Befarade förluster på kundfordringar              </v>
          </cell>
        </row>
        <row r="163">
          <cell r="B163" t="str">
            <v>6490</v>
          </cell>
          <cell r="C163" t="str">
            <v xml:space="preserve">Övr förvaltningskostnader                         </v>
          </cell>
        </row>
        <row r="164">
          <cell r="B164" t="str">
            <v>6520</v>
          </cell>
          <cell r="C164" t="str">
            <v xml:space="preserve">Ritnings- och kopieringskostnader                 </v>
          </cell>
          <cell r="D164">
            <v>0</v>
          </cell>
          <cell r="E164">
            <v>0</v>
          </cell>
        </row>
        <row r="165">
          <cell r="B165" t="str">
            <v>6540</v>
          </cell>
          <cell r="C165" t="str">
            <v>ADB-tjänster</v>
          </cell>
        </row>
        <row r="166">
          <cell r="B166" t="str">
            <v>6542</v>
          </cell>
          <cell r="C166" t="str">
            <v>Underhåll/support</v>
          </cell>
        </row>
        <row r="167">
          <cell r="B167" t="str">
            <v>6546</v>
          </cell>
          <cell r="C167" t="str">
            <v>IT tjänster datakommunikation</v>
          </cell>
        </row>
        <row r="168">
          <cell r="B168" t="str">
            <v>6548</v>
          </cell>
          <cell r="C168" t="str">
            <v>Programvarukostnad</v>
          </cell>
        </row>
        <row r="169">
          <cell r="B169" t="str">
            <v>6550</v>
          </cell>
          <cell r="C169" t="str">
            <v xml:space="preserve">Konsultarvoden för speciella utredningar          </v>
          </cell>
          <cell r="D169">
            <v>0</v>
          </cell>
          <cell r="E169">
            <v>0</v>
          </cell>
        </row>
        <row r="170">
          <cell r="B170" t="str">
            <v>6551</v>
          </cell>
          <cell r="C170" t="str">
            <v>Kostnadsförda projekt</v>
          </cell>
        </row>
        <row r="171">
          <cell r="B171" t="str">
            <v>6552</v>
          </cell>
          <cell r="C171" t="str">
            <v>Revisionsnära tjänster</v>
          </cell>
        </row>
        <row r="172">
          <cell r="B172" t="str">
            <v>6580</v>
          </cell>
          <cell r="C172" t="str">
            <v xml:space="preserve">Advokat- och rättegångskostnader                  </v>
          </cell>
          <cell r="D172">
            <v>0</v>
          </cell>
          <cell r="E172">
            <v>0</v>
          </cell>
          <cell r="H172">
            <v>0</v>
          </cell>
          <cell r="I172">
            <v>0</v>
          </cell>
        </row>
        <row r="173">
          <cell r="B173" t="str">
            <v>6590</v>
          </cell>
          <cell r="C173" t="str">
            <v xml:space="preserve">Övriga främmande tjänster                         </v>
          </cell>
          <cell r="E173">
            <v>0</v>
          </cell>
        </row>
        <row r="174">
          <cell r="B174" t="str">
            <v>6800</v>
          </cell>
          <cell r="C174" t="str">
            <v>Inhyrd personal</v>
          </cell>
          <cell r="E174">
            <v>0</v>
          </cell>
        </row>
        <row r="175">
          <cell r="B175" t="str">
            <v>6970</v>
          </cell>
          <cell r="C175" t="str">
            <v>Tidningar tidskrifter och facklitteratur</v>
          </cell>
          <cell r="D175">
            <v>0</v>
          </cell>
        </row>
        <row r="176">
          <cell r="B176" t="str">
            <v>6981</v>
          </cell>
          <cell r="C176" t="str">
            <v xml:space="preserve">Föreningsavgifter avdragsgilla, BAO, Fastighets   </v>
          </cell>
        </row>
        <row r="177">
          <cell r="B177" t="str">
            <v>6982</v>
          </cell>
          <cell r="C177" t="str">
            <v>Föreningsavg ej avdragsgilla, BAO, Fastighets</v>
          </cell>
        </row>
        <row r="178">
          <cell r="B178" t="str">
            <v>6991</v>
          </cell>
          <cell r="C178" t="str">
            <v xml:space="preserve">Diverse övriga utgifter avdragsgilla              </v>
          </cell>
          <cell r="D178">
            <v>0</v>
          </cell>
        </row>
        <row r="179">
          <cell r="B179" t="str">
            <v>6992</v>
          </cell>
          <cell r="C179" t="str">
            <v xml:space="preserve">Diverse övriga utgifter ej avdragsgilla           </v>
          </cell>
          <cell r="D179">
            <v>0</v>
          </cell>
          <cell r="E179">
            <v>0</v>
          </cell>
        </row>
        <row r="180">
          <cell r="B180" t="str">
            <v>6999</v>
          </cell>
          <cell r="C180" t="str">
            <v>Ej avdragsgill moms, ej drift</v>
          </cell>
          <cell r="D180">
            <v>0</v>
          </cell>
          <cell r="E180">
            <v>0</v>
          </cell>
        </row>
        <row r="181">
          <cell r="B181" t="str">
            <v>7011</v>
          </cell>
          <cell r="C181" t="str">
            <v>Löner till kollektivanställda</v>
          </cell>
        </row>
        <row r="182">
          <cell r="B182" t="str">
            <v>7015</v>
          </cell>
          <cell r="C182" t="str">
            <v>Löner timanställda kollektivanställda</v>
          </cell>
          <cell r="D182">
            <v>0</v>
          </cell>
          <cell r="E182">
            <v>0</v>
          </cell>
        </row>
        <row r="183">
          <cell r="B183" t="str">
            <v>7019</v>
          </cell>
          <cell r="C183" t="str">
            <v>Upplupna löner till kollektivanställda</v>
          </cell>
        </row>
        <row r="184">
          <cell r="B184" t="str">
            <v>7081</v>
          </cell>
          <cell r="C184" t="str">
            <v>Löner till koll för ej arbetad tid (sjuklön)</v>
          </cell>
        </row>
        <row r="185">
          <cell r="B185" t="str">
            <v>7090</v>
          </cell>
          <cell r="C185" t="str">
            <v>Förändring av semesterlöneskuld koll</v>
          </cell>
        </row>
        <row r="186">
          <cell r="B186" t="str">
            <v>7211</v>
          </cell>
          <cell r="C186" t="str">
            <v>Löner till tjänstemän</v>
          </cell>
        </row>
        <row r="187">
          <cell r="B187" t="str">
            <v>7215</v>
          </cell>
          <cell r="C187" t="str">
            <v>Löner timanställda tjänstemän</v>
          </cell>
        </row>
        <row r="188">
          <cell r="B188" t="str">
            <v>7219</v>
          </cell>
          <cell r="C188" t="str">
            <v>Upplupna löner till tjänstemän</v>
          </cell>
        </row>
        <row r="189">
          <cell r="B189" t="str">
            <v>7281</v>
          </cell>
          <cell r="C189" t="str">
            <v>Löner till tjm för ej arbetad tid (sjuklön)</v>
          </cell>
        </row>
        <row r="190">
          <cell r="B190" t="str">
            <v>7290</v>
          </cell>
          <cell r="C190" t="str">
            <v>Förändring av semesterlöneskuld tjm</v>
          </cell>
        </row>
        <row r="191">
          <cell r="B191" t="str">
            <v>7331</v>
          </cell>
          <cell r="C191" t="str">
            <v>Bilersättning, skattefri</v>
          </cell>
        </row>
        <row r="192">
          <cell r="B192" t="str">
            <v>7332</v>
          </cell>
          <cell r="C192" t="str">
            <v>Bilersättningar, skattepliktiga</v>
          </cell>
        </row>
        <row r="193">
          <cell r="B193" t="str">
            <v>7383</v>
          </cell>
          <cell r="C193" t="str">
            <v>Leasingavgifter personaldatorer</v>
          </cell>
        </row>
        <row r="194">
          <cell r="B194" t="str">
            <v>7384</v>
          </cell>
          <cell r="C194" t="str">
            <v xml:space="preserve">Kost för subv arb kläder                          </v>
          </cell>
        </row>
        <row r="195">
          <cell r="B195" t="str">
            <v>7386</v>
          </cell>
          <cell r="C195" t="str">
            <v xml:space="preserve">Försäkring &amp; skatt förmånsbil                     </v>
          </cell>
        </row>
        <row r="196">
          <cell r="B196" t="str">
            <v>7388</v>
          </cell>
          <cell r="C196" t="str">
            <v>Övriga kostnader förmånsbil</v>
          </cell>
        </row>
        <row r="197">
          <cell r="B197" t="str">
            <v>7390</v>
          </cell>
          <cell r="C197" t="str">
            <v>Övriga kostnadsersättningar</v>
          </cell>
        </row>
        <row r="198">
          <cell r="B198" t="str">
            <v>7411</v>
          </cell>
          <cell r="C198" t="str">
            <v>Ej avdragsgilla pensionskostnader</v>
          </cell>
        </row>
        <row r="199">
          <cell r="B199" t="str">
            <v>7510</v>
          </cell>
          <cell r="C199" t="str">
            <v>Arbetsgivaravg för löner och ersättningar</v>
          </cell>
          <cell r="D199">
            <v>0</v>
          </cell>
          <cell r="E199">
            <v>0</v>
          </cell>
        </row>
        <row r="200">
          <cell r="B200" t="str">
            <v>7519</v>
          </cell>
          <cell r="C200" t="str">
            <v>Arbetsgivaravg för semester och löneskuld</v>
          </cell>
        </row>
        <row r="201">
          <cell r="B201" t="str">
            <v>7533</v>
          </cell>
          <cell r="C201" t="str">
            <v>Särskild löneskatt för pensionskostnader</v>
          </cell>
        </row>
        <row r="202">
          <cell r="B202" t="str">
            <v>7550</v>
          </cell>
          <cell r="C202" t="str">
            <v>Utfördelade sociala kostnader tjänstemän</v>
          </cell>
        </row>
        <row r="203">
          <cell r="B203" t="str">
            <v>7555</v>
          </cell>
          <cell r="C203" t="str">
            <v>Utfördelade sociala kostnader koll</v>
          </cell>
        </row>
        <row r="204">
          <cell r="B204" t="str">
            <v>7560</v>
          </cell>
          <cell r="C204" t="str">
            <v>Uttagsmoms</v>
          </cell>
        </row>
        <row r="205">
          <cell r="B205" t="str">
            <v>7570</v>
          </cell>
          <cell r="C205" t="str">
            <v xml:space="preserve">Premier för arbetsmarknadsförsäkringar, AMF       </v>
          </cell>
        </row>
        <row r="206">
          <cell r="B206" t="str">
            <v>7580</v>
          </cell>
          <cell r="C206" t="str">
            <v>Grupplivsförsäkringspremier, frivilliga</v>
          </cell>
        </row>
        <row r="207">
          <cell r="B207" t="str">
            <v>7610</v>
          </cell>
          <cell r="C207" t="str">
            <v>Utbildning</v>
          </cell>
        </row>
        <row r="208">
          <cell r="B208" t="str">
            <v>7615</v>
          </cell>
          <cell r="C208" t="str">
            <v>Konferens</v>
          </cell>
        </row>
        <row r="209">
          <cell r="B209" t="str">
            <v>7621</v>
          </cell>
          <cell r="C209" t="str">
            <v>Sjuk &amp; häsovård avdragsgill</v>
          </cell>
        </row>
        <row r="210">
          <cell r="B210" t="str">
            <v>7622</v>
          </cell>
          <cell r="C210" t="str">
            <v>Sjuk &amp; häsovård ej avdragsgill</v>
          </cell>
        </row>
        <row r="211">
          <cell r="B211" t="str">
            <v>7623</v>
          </cell>
          <cell r="C211" t="str">
            <v>Terminalglasögon</v>
          </cell>
        </row>
        <row r="212">
          <cell r="B212" t="str">
            <v>7631</v>
          </cell>
          <cell r="C212" t="str">
            <v>Personalrepr gåvor avdragsgill</v>
          </cell>
          <cell r="D212">
            <v>0</v>
          </cell>
        </row>
        <row r="213">
          <cell r="B213" t="str">
            <v>7632</v>
          </cell>
          <cell r="C213" t="str">
            <v>Personalrepr gåvor ej avdragsgill</v>
          </cell>
        </row>
        <row r="214">
          <cell r="B214" t="str">
            <v>7691</v>
          </cell>
          <cell r="C214" t="str">
            <v>Personalrekrytering</v>
          </cell>
        </row>
        <row r="215">
          <cell r="B215" t="str">
            <v>7693</v>
          </cell>
          <cell r="C215" t="str">
            <v>Fritidsverksamhet, motionsbidrag</v>
          </cell>
        </row>
        <row r="216">
          <cell r="B216" t="str">
            <v>7699</v>
          </cell>
          <cell r="C216" t="str">
            <v xml:space="preserve">Övriga personalkostnader                          </v>
          </cell>
        </row>
        <row r="217">
          <cell r="B217" t="str">
            <v>8220</v>
          </cell>
          <cell r="C217" t="str">
            <v xml:space="preserve">Utdelning Brandkontoret-Skatttefri                </v>
          </cell>
          <cell r="D217">
            <v>0</v>
          </cell>
          <cell r="E217">
            <v>0</v>
          </cell>
        </row>
        <row r="218">
          <cell r="B218" t="str">
            <v>8422</v>
          </cell>
          <cell r="C218" t="str">
            <v xml:space="preserve">Räntekostnader leverantör                         </v>
          </cell>
          <cell r="D218">
            <v>0</v>
          </cell>
          <cell r="E218">
            <v>0</v>
          </cell>
          <cell r="H218">
            <v>0</v>
          </cell>
          <cell r="I218">
            <v>0</v>
          </cell>
        </row>
        <row r="219">
          <cell r="B219" t="str">
            <v>S:a Övriga konton DN1</v>
          </cell>
          <cell r="D219">
            <v>0</v>
          </cell>
          <cell r="E219">
            <v>-4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1">
          <cell r="B221" t="str">
            <v>S:A KOSTNADER DN1</v>
          </cell>
          <cell r="D221">
            <v>-369</v>
          </cell>
          <cell r="E221">
            <v>-268</v>
          </cell>
          <cell r="F221">
            <v>0</v>
          </cell>
          <cell r="G221">
            <v>0</v>
          </cell>
          <cell r="H221">
            <v>-367</v>
          </cell>
          <cell r="I221">
            <v>-367</v>
          </cell>
          <cell r="J221">
            <v>0</v>
          </cell>
          <cell r="K221">
            <v>0</v>
          </cell>
          <cell r="L221">
            <v>0</v>
          </cell>
        </row>
        <row r="223">
          <cell r="B223" t="str">
            <v>DRIFTNETTO 1</v>
          </cell>
          <cell r="D223">
            <v>767</v>
          </cell>
          <cell r="E223">
            <v>882</v>
          </cell>
          <cell r="F223">
            <v>0</v>
          </cell>
          <cell r="G223">
            <v>1</v>
          </cell>
          <cell r="H223">
            <v>734</v>
          </cell>
          <cell r="I223">
            <v>736</v>
          </cell>
          <cell r="J223">
            <v>0</v>
          </cell>
          <cell r="K223">
            <v>0</v>
          </cell>
          <cell r="L223">
            <v>0</v>
          </cell>
        </row>
        <row r="225">
          <cell r="B225" t="str">
            <v>KOSTNADER DRIFTNETTO 2</v>
          </cell>
        </row>
        <row r="226">
          <cell r="B226" t="str">
            <v>Underhåll</v>
          </cell>
        </row>
        <row r="227">
          <cell r="B227" t="str">
            <v>4540</v>
          </cell>
          <cell r="C227" t="str">
            <v xml:space="preserve">Planerat underhåll                                </v>
          </cell>
          <cell r="D227">
            <v>-25</v>
          </cell>
          <cell r="E227">
            <v>-11</v>
          </cell>
          <cell r="H227">
            <v>-23</v>
          </cell>
          <cell r="I227">
            <v>-23</v>
          </cell>
        </row>
        <row r="228">
          <cell r="B228" t="str">
            <v>4541</v>
          </cell>
          <cell r="C228" t="str">
            <v xml:space="preserve">Planerat underhåll byggnad utvändigt              </v>
          </cell>
          <cell r="D228">
            <v>-6</v>
          </cell>
          <cell r="E228">
            <v>-1</v>
          </cell>
          <cell r="H228">
            <v>-4</v>
          </cell>
          <cell r="I228">
            <v>-4</v>
          </cell>
        </row>
        <row r="229">
          <cell r="B229" t="str">
            <v>4542</v>
          </cell>
          <cell r="C229" t="str">
            <v xml:space="preserve">Planerat underhåll byggnad invändigt              </v>
          </cell>
          <cell r="D229">
            <v>-4</v>
          </cell>
          <cell r="E229">
            <v>-1</v>
          </cell>
          <cell r="H229">
            <v>-1</v>
          </cell>
          <cell r="I229">
            <v>-1</v>
          </cell>
        </row>
        <row r="230">
          <cell r="B230" t="str">
            <v>4543</v>
          </cell>
          <cell r="C230" t="str">
            <v xml:space="preserve">Planerat underhåll lägenhet                       </v>
          </cell>
          <cell r="D230">
            <v>-5</v>
          </cell>
          <cell r="E230">
            <v>-4</v>
          </cell>
          <cell r="H230">
            <v>-7</v>
          </cell>
          <cell r="I230">
            <v>-7</v>
          </cell>
        </row>
        <row r="231">
          <cell r="B231" t="str">
            <v>4544</v>
          </cell>
          <cell r="C231" t="str">
            <v xml:space="preserve">Planerat underhåll installation                   </v>
          </cell>
          <cell r="D231">
            <v>-9</v>
          </cell>
          <cell r="E231">
            <v>-4</v>
          </cell>
          <cell r="H231">
            <v>-3</v>
          </cell>
          <cell r="I231">
            <v>-3</v>
          </cell>
        </row>
        <row r="232">
          <cell r="B232" t="str">
            <v>4545</v>
          </cell>
          <cell r="C232" t="str">
            <v xml:space="preserve">Planerat underhåll mark trädg                     </v>
          </cell>
          <cell r="D232">
            <v>-1</v>
          </cell>
          <cell r="E232">
            <v>0</v>
          </cell>
          <cell r="H232">
            <v>-2</v>
          </cell>
          <cell r="I232">
            <v>-2</v>
          </cell>
        </row>
        <row r="233">
          <cell r="B233" t="str">
            <v>4546</v>
          </cell>
          <cell r="C233" t="str">
            <v xml:space="preserve">Övriga fastighetskostnader (inklusive HLU)        </v>
          </cell>
          <cell r="D233">
            <v>-3</v>
          </cell>
          <cell r="E233">
            <v>-3</v>
          </cell>
          <cell r="H233">
            <v>-2</v>
          </cell>
          <cell r="I233">
            <v>-2</v>
          </cell>
        </row>
        <row r="234">
          <cell r="B234" t="str">
            <v>4548</v>
          </cell>
          <cell r="C234" t="str">
            <v>OVK (Diös)</v>
          </cell>
          <cell r="D234">
            <v>-1</v>
          </cell>
          <cell r="E234">
            <v>0</v>
          </cell>
          <cell r="H234">
            <v>0</v>
          </cell>
          <cell r="I234">
            <v>0</v>
          </cell>
        </row>
        <row r="235">
          <cell r="B235" t="str">
            <v>4549</v>
          </cell>
          <cell r="C235" t="str">
            <v xml:space="preserve">Icke avdragsgill moms på underhållskostnader      </v>
          </cell>
          <cell r="D235">
            <v>-7</v>
          </cell>
          <cell r="E235">
            <v>-4</v>
          </cell>
          <cell r="H235">
            <v>-7</v>
          </cell>
          <cell r="I235">
            <v>-7</v>
          </cell>
        </row>
        <row r="236">
          <cell r="B236" t="str">
            <v>4580</v>
          </cell>
          <cell r="C236" t="str">
            <v>Projektkostnader</v>
          </cell>
          <cell r="D236">
            <v>0</v>
          </cell>
          <cell r="E236">
            <v>-5</v>
          </cell>
          <cell r="H236">
            <v>-20</v>
          </cell>
          <cell r="I236">
            <v>-20</v>
          </cell>
        </row>
        <row r="237">
          <cell r="B237" t="str">
            <v>4581</v>
          </cell>
          <cell r="C237" t="str">
            <v>Oplanerat underhåll</v>
          </cell>
          <cell r="D237">
            <v>0</v>
          </cell>
          <cell r="E237">
            <v>-1</v>
          </cell>
        </row>
        <row r="238">
          <cell r="B238" t="str">
            <v>S:a Underhåll</v>
          </cell>
          <cell r="D238">
            <v>-61</v>
          </cell>
          <cell r="E238">
            <v>-34</v>
          </cell>
          <cell r="F238">
            <v>0</v>
          </cell>
          <cell r="G238">
            <v>0</v>
          </cell>
          <cell r="H238">
            <v>-69</v>
          </cell>
          <cell r="I238">
            <v>-69</v>
          </cell>
          <cell r="J238">
            <v>0</v>
          </cell>
          <cell r="K238">
            <v>0</v>
          </cell>
          <cell r="L238">
            <v>0</v>
          </cell>
        </row>
        <row r="240">
          <cell r="B240" t="str">
            <v>Hyresgästanpassning</v>
          </cell>
        </row>
        <row r="241">
          <cell r="B241" t="str">
            <v>4537</v>
          </cell>
          <cell r="C241" t="str">
            <v xml:space="preserve">Hyresgästanpassning                               </v>
          </cell>
          <cell r="D241">
            <v>-46</v>
          </cell>
          <cell r="E241">
            <v>-21</v>
          </cell>
          <cell r="H241">
            <v>-42</v>
          </cell>
          <cell r="I241">
            <v>-42</v>
          </cell>
        </row>
        <row r="242">
          <cell r="B242" t="str">
            <v>4539</v>
          </cell>
          <cell r="C242" t="str">
            <v xml:space="preserve">Icke avdragsgill moms på hyresgästanpassningar    </v>
          </cell>
          <cell r="D242">
            <v>0</v>
          </cell>
          <cell r="E242">
            <v>-1</v>
          </cell>
          <cell r="H242">
            <v>-1</v>
          </cell>
          <cell r="I242">
            <v>-1</v>
          </cell>
        </row>
        <row r="243">
          <cell r="B243" t="str">
            <v>4547</v>
          </cell>
          <cell r="C243" t="str">
            <v>Periodiserade hyresgästanpassningar</v>
          </cell>
        </row>
        <row r="244">
          <cell r="B244" t="str">
            <v>S:a Hyresgästanpassning</v>
          </cell>
          <cell r="D244">
            <v>-46</v>
          </cell>
          <cell r="E244">
            <v>-22</v>
          </cell>
          <cell r="F244">
            <v>0</v>
          </cell>
          <cell r="G244">
            <v>0</v>
          </cell>
          <cell r="H244">
            <v>-43</v>
          </cell>
          <cell r="I244">
            <v>-43</v>
          </cell>
          <cell r="J244">
            <v>0</v>
          </cell>
          <cell r="K244">
            <v>0</v>
          </cell>
          <cell r="L244">
            <v>0</v>
          </cell>
        </row>
        <row r="246">
          <cell r="B246" t="str">
            <v>Övriga reparationer</v>
          </cell>
        </row>
        <row r="247">
          <cell r="B247" t="str">
            <v>4536</v>
          </cell>
          <cell r="C247" t="str">
            <v xml:space="preserve">Reparation övrigt                                 </v>
          </cell>
          <cell r="D247">
            <v>-7</v>
          </cell>
          <cell r="E247">
            <v>-5</v>
          </cell>
          <cell r="H247">
            <v>-8</v>
          </cell>
          <cell r="I247">
            <v>-8</v>
          </cell>
        </row>
        <row r="248">
          <cell r="B248" t="str">
            <v>S:a Övriga reparationer</v>
          </cell>
          <cell r="D248">
            <v>-7</v>
          </cell>
          <cell r="E248">
            <v>-5</v>
          </cell>
          <cell r="F248">
            <v>0</v>
          </cell>
          <cell r="G248">
            <v>0</v>
          </cell>
          <cell r="H248">
            <v>-8</v>
          </cell>
          <cell r="I248">
            <v>-8</v>
          </cell>
          <cell r="J248">
            <v>0</v>
          </cell>
          <cell r="K248">
            <v>0</v>
          </cell>
          <cell r="L248">
            <v>0</v>
          </cell>
        </row>
        <row r="250">
          <cell r="B250" t="str">
            <v>Jämförelsestärande poster</v>
          </cell>
        </row>
        <row r="251">
          <cell r="B251" t="str">
            <v>4599</v>
          </cell>
          <cell r="C251" t="str">
            <v>Jämförelsestörande poster (driftskostnader utanför</v>
          </cell>
          <cell r="D251">
            <v>-1</v>
          </cell>
          <cell r="E251">
            <v>0</v>
          </cell>
        </row>
        <row r="252">
          <cell r="B252" t="str">
            <v>S:a Jämförelsestörande poster</v>
          </cell>
          <cell r="D252">
            <v>-1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4">
          <cell r="B254" t="str">
            <v>S:A KOSTNADER DN2</v>
          </cell>
          <cell r="D254">
            <v>-115</v>
          </cell>
          <cell r="E254">
            <v>-61</v>
          </cell>
          <cell r="F254">
            <v>0</v>
          </cell>
          <cell r="G254">
            <v>0</v>
          </cell>
          <cell r="H254">
            <v>-120</v>
          </cell>
          <cell r="I254">
            <v>-120</v>
          </cell>
          <cell r="J254">
            <v>0</v>
          </cell>
          <cell r="K254">
            <v>0</v>
          </cell>
          <cell r="L254">
            <v>0</v>
          </cell>
        </row>
        <row r="256">
          <cell r="B256" t="str">
            <v>DRIFTNETTO 2</v>
          </cell>
          <cell r="D256">
            <v>652</v>
          </cell>
          <cell r="E256">
            <v>821</v>
          </cell>
          <cell r="F256">
            <v>0</v>
          </cell>
          <cell r="G256">
            <v>1</v>
          </cell>
          <cell r="H256">
            <v>614</v>
          </cell>
          <cell r="I256">
            <v>616</v>
          </cell>
          <cell r="J256">
            <v>0</v>
          </cell>
          <cell r="K256">
            <v>0</v>
          </cell>
          <cell r="L256">
            <v>0</v>
          </cell>
        </row>
      </sheetData>
      <sheetData sheetId="4">
        <row r="6">
          <cell r="A6" t="str">
            <v>INS0000022_QUE0002233_Rs3</v>
          </cell>
          <cell r="B6" t="str">
            <v xml:space="preserve">566                                                  </v>
          </cell>
          <cell r="C6" t="str">
            <v>Polisen 2 - Äldre</v>
          </cell>
        </row>
        <row r="7">
          <cell r="A7" t="str">
            <v>INS0000022_QUE0002233_Rs3</v>
          </cell>
          <cell r="B7" t="str">
            <v xml:space="preserve">567                                                  </v>
          </cell>
          <cell r="C7" t="str">
            <v>Polisen 2 - Arken</v>
          </cell>
        </row>
        <row r="8">
          <cell r="A8" t="str">
            <v>INS0000022_QUE0002233_Rs3</v>
          </cell>
          <cell r="B8" t="str">
            <v xml:space="preserve">03027                                                </v>
          </cell>
          <cell r="C8" t="str">
            <v>BRF Åsvid</v>
          </cell>
        </row>
        <row r="9">
          <cell r="A9" t="str">
            <v>INS0000022_QUE0002233_Rs3</v>
          </cell>
          <cell r="B9" t="str">
            <v xml:space="preserve">03033                                                </v>
          </cell>
          <cell r="C9" t="str">
            <v>BRF Delling</v>
          </cell>
        </row>
        <row r="10">
          <cell r="A10" t="str">
            <v>INS0000022_QUE0002233_Rs3</v>
          </cell>
          <cell r="B10" t="str">
            <v xml:space="preserve">03081                                                </v>
          </cell>
          <cell r="C10" t="str">
            <v>Valsätra 33:1</v>
          </cell>
        </row>
        <row r="11">
          <cell r="A11" t="str">
            <v>INS0000022_QUE0002233_Rs3</v>
          </cell>
          <cell r="B11" t="str">
            <v xml:space="preserve">03082                                                </v>
          </cell>
          <cell r="C11" t="str">
            <v>Valsätra 34:1, 19:1</v>
          </cell>
        </row>
        <row r="12">
          <cell r="A12" t="str">
            <v>INS0000022_QUE0002233_Rs3</v>
          </cell>
          <cell r="B12" t="str">
            <v xml:space="preserve">03083                                                </v>
          </cell>
          <cell r="C12" t="str">
            <v>Valsätra 34:3, 40:1</v>
          </cell>
        </row>
        <row r="13">
          <cell r="A13" t="str">
            <v>INS0000022_QUE0002233_Rs3</v>
          </cell>
          <cell r="B13" t="str">
            <v xml:space="preserve">03084                                                </v>
          </cell>
          <cell r="C13" t="str">
            <v>Valsätra 36:1, 36:2</v>
          </cell>
        </row>
        <row r="14">
          <cell r="A14" t="str">
            <v>INS0000022_QUE0002233_Rs3</v>
          </cell>
          <cell r="B14" t="str">
            <v xml:space="preserve">30101                                                </v>
          </cell>
          <cell r="C14" t="str">
            <v>Nordan 23</v>
          </cell>
        </row>
        <row r="15">
          <cell r="A15" t="str">
            <v>INS0000022_QUE0002233_Rs3</v>
          </cell>
          <cell r="B15" t="str">
            <v xml:space="preserve">30102                                                </v>
          </cell>
          <cell r="C15" t="str">
            <v>Nordan 25</v>
          </cell>
        </row>
        <row r="16">
          <cell r="A16" t="str">
            <v>INS0000022_QUE0002233_Rs3</v>
          </cell>
          <cell r="B16" t="str">
            <v xml:space="preserve">30104                                                </v>
          </cell>
          <cell r="C16" t="str">
            <v>Sonetten 1</v>
          </cell>
        </row>
        <row r="17">
          <cell r="A17" t="str">
            <v>INS0000022_QUE0002233_Rs3</v>
          </cell>
          <cell r="B17" t="str">
            <v xml:space="preserve">30105                                                </v>
          </cell>
          <cell r="C17" t="str">
            <v>Apoteket 13</v>
          </cell>
        </row>
        <row r="18">
          <cell r="A18" t="str">
            <v>INS0000022_QUE0002233_Rs3</v>
          </cell>
          <cell r="B18" t="str">
            <v xml:space="preserve">30117                                                </v>
          </cell>
          <cell r="C18" t="str">
            <v>Ringaren 10</v>
          </cell>
        </row>
        <row r="19">
          <cell r="A19" t="str">
            <v>INS0000022_QUE0002233_Rs3</v>
          </cell>
          <cell r="B19" t="str">
            <v xml:space="preserve">421                                                  </v>
          </cell>
          <cell r="C19" t="str">
            <v>13:24 Hus A46-53</v>
          </cell>
        </row>
        <row r="20">
          <cell r="A20" t="str">
            <v>INS0000022_QUE0002233_Rs3</v>
          </cell>
          <cell r="B20" t="str">
            <v xml:space="preserve">431                                                  </v>
          </cell>
          <cell r="C20" t="str">
            <v>13:81 Hus 31-34</v>
          </cell>
        </row>
        <row r="21">
          <cell r="A21" t="str">
            <v>INS0000022_QUE0002233_Rs3</v>
          </cell>
          <cell r="B21" t="str">
            <v xml:space="preserve">441                                                  </v>
          </cell>
          <cell r="C21" t="str">
            <v>13:80 Hus 23-27</v>
          </cell>
        </row>
        <row r="22">
          <cell r="A22" t="str">
            <v>INS0000022_QUE0002233_Rs3</v>
          </cell>
          <cell r="B22" t="str">
            <v xml:space="preserve">7001                                                 </v>
          </cell>
          <cell r="C22" t="str">
            <v>Vattenborgen 8</v>
          </cell>
        </row>
        <row r="23">
          <cell r="A23" t="str">
            <v>INS0000022_QUE0002233_Rs3</v>
          </cell>
          <cell r="B23" t="str">
            <v xml:space="preserve">704                                                  </v>
          </cell>
          <cell r="C23" t="str">
            <v>Sicklaön 143:1,142:1,140:7</v>
          </cell>
        </row>
        <row r="24">
          <cell r="A24" t="str">
            <v>INS0000022_QUE0002233_Rs3</v>
          </cell>
          <cell r="B24" t="str">
            <v xml:space="preserve">706                                                  </v>
          </cell>
          <cell r="C24" t="str">
            <v>Nyponet 2-3</v>
          </cell>
        </row>
        <row r="25">
          <cell r="A25" t="str">
            <v>INS0000022_QUE0002233_Rs3</v>
          </cell>
          <cell r="B25" t="str">
            <v xml:space="preserve">707                                                  </v>
          </cell>
          <cell r="C25" t="str">
            <v>Herkules 1</v>
          </cell>
        </row>
        <row r="26">
          <cell r="A26" t="str">
            <v>INS0000022_QUE0002233_Rs3</v>
          </cell>
          <cell r="B26" t="str">
            <v xml:space="preserve">708                                                  </v>
          </cell>
          <cell r="C26" t="str">
            <v>Juno 2-3</v>
          </cell>
        </row>
        <row r="27">
          <cell r="A27" t="str">
            <v>INS0000022_QUE0002233_Rs3</v>
          </cell>
          <cell r="B27" t="str">
            <v xml:space="preserve">714                                                  </v>
          </cell>
          <cell r="C27" t="str">
            <v>Vattenborgen 3</v>
          </cell>
        </row>
        <row r="28">
          <cell r="A28" t="str">
            <v>INS0000022_QUE0002233_Rs3</v>
          </cell>
          <cell r="B28" t="str">
            <v xml:space="preserve">716                                                  </v>
          </cell>
          <cell r="C28" t="str">
            <v>Vattenborgen 7</v>
          </cell>
        </row>
        <row r="29">
          <cell r="A29" t="str">
            <v>INS0000022_QUE0002233_Rs3</v>
          </cell>
          <cell r="B29" t="str">
            <v xml:space="preserve">718                                                  </v>
          </cell>
          <cell r="C29" t="str">
            <v>Kraftledningen 1-5</v>
          </cell>
        </row>
        <row r="30">
          <cell r="A30" t="str">
            <v>INS0000022_QUE0002233_Rs3</v>
          </cell>
          <cell r="B30" t="str">
            <v xml:space="preserve">747                                                  </v>
          </cell>
          <cell r="C30" t="str">
            <v>Palmträdet 5</v>
          </cell>
        </row>
        <row r="31">
          <cell r="A31" t="str">
            <v>INS0000022_QUE0002233_Rs3</v>
          </cell>
          <cell r="B31" t="str">
            <v xml:space="preserve">786                                                  </v>
          </cell>
          <cell r="C31" t="str">
            <v>Gårda 64:1</v>
          </cell>
        </row>
        <row r="32">
          <cell r="A32" t="str">
            <v>INS0000022_QUE0002233_Rs3</v>
          </cell>
          <cell r="B32" t="str">
            <v xml:space="preserve">787                                                  </v>
          </cell>
          <cell r="C32" t="str">
            <v>Gårda 69:1</v>
          </cell>
        </row>
        <row r="33">
          <cell r="A33" t="str">
            <v>INS0000022_QUE0002233_Rs3</v>
          </cell>
          <cell r="B33" t="str">
            <v xml:space="preserve">788                                                  </v>
          </cell>
          <cell r="C33" t="str">
            <v>Gårda 69:15</v>
          </cell>
        </row>
        <row r="34">
          <cell r="A34" t="str">
            <v>INS0000022_QUE0002233_Rs3</v>
          </cell>
          <cell r="B34" t="str">
            <v xml:space="preserve">789                                                  </v>
          </cell>
          <cell r="C34" t="str">
            <v>Gårda 69:24</v>
          </cell>
        </row>
        <row r="35">
          <cell r="A35" t="str">
            <v>INS0000022_QUE0002233_Rs3</v>
          </cell>
          <cell r="B35" t="str">
            <v xml:space="preserve">790                                                  </v>
          </cell>
          <cell r="C35" t="str">
            <v>Gårda 69:3</v>
          </cell>
        </row>
        <row r="36">
          <cell r="A36" t="str">
            <v>INS0000022_QUE0002233_Rs3</v>
          </cell>
          <cell r="B36" t="str">
            <v xml:space="preserve">791                                                  </v>
          </cell>
          <cell r="C36" t="str">
            <v>Gårda 69:4</v>
          </cell>
        </row>
        <row r="37">
          <cell r="A37" t="str">
            <v>INS0000022_QUE0002233_Rs3</v>
          </cell>
          <cell r="B37" t="str">
            <v xml:space="preserve">792                                                  </v>
          </cell>
          <cell r="C37" t="str">
            <v>Gårda 69:5</v>
          </cell>
        </row>
        <row r="38">
          <cell r="A38" t="str">
            <v>INS0000022_QUE0002233_Rs3</v>
          </cell>
          <cell r="B38" t="str">
            <v xml:space="preserve">793                                                  </v>
          </cell>
          <cell r="C38" t="str">
            <v>Gårda 69:6</v>
          </cell>
        </row>
        <row r="39">
          <cell r="A39" t="str">
            <v>INS0000022_QUE0002233_Rs3</v>
          </cell>
          <cell r="B39" t="str">
            <v xml:space="preserve">794                                                  </v>
          </cell>
          <cell r="C39" t="str">
            <v>Johanneberg 15:24</v>
          </cell>
        </row>
        <row r="40">
          <cell r="A40" t="str">
            <v>INS0000022_QUE0002233_Rs3</v>
          </cell>
          <cell r="B40" t="str">
            <v xml:space="preserve">795                                                  </v>
          </cell>
          <cell r="C40" t="str">
            <v>Johanneberg 15:25</v>
          </cell>
        </row>
        <row r="41">
          <cell r="A41" t="str">
            <v>INS0000022_QUE0002233_Rs3</v>
          </cell>
          <cell r="B41" t="str">
            <v xml:space="preserve">797                                                  </v>
          </cell>
          <cell r="C41" t="str">
            <v>Johanneberg 4:17</v>
          </cell>
        </row>
        <row r="42">
          <cell r="A42" t="str">
            <v>INS0000022_QUE0002233_Rs3</v>
          </cell>
          <cell r="B42" t="str">
            <v xml:space="preserve">799                                                  </v>
          </cell>
          <cell r="C42" t="str">
            <v>Johanneberg 47:1</v>
          </cell>
        </row>
        <row r="43">
          <cell r="A43" t="str">
            <v>INS0000022_QUE0002233_Rs3</v>
          </cell>
          <cell r="B43" t="str">
            <v xml:space="preserve">820                                                  </v>
          </cell>
          <cell r="C43" t="str">
            <v>Johanneberg 47:2</v>
          </cell>
        </row>
        <row r="44">
          <cell r="A44" t="str">
            <v>INS0000022_QUE0002233_Rs3</v>
          </cell>
          <cell r="B44" t="str">
            <v xml:space="preserve">821                                                  </v>
          </cell>
          <cell r="C44" t="str">
            <v>Johanneberg 7:1</v>
          </cell>
        </row>
        <row r="45">
          <cell r="A45" t="str">
            <v>INS0000022_QUE0002233_Rs3</v>
          </cell>
          <cell r="B45" t="str">
            <v xml:space="preserve">830                                                  </v>
          </cell>
          <cell r="C45" t="str">
            <v>Stampen 15:18</v>
          </cell>
        </row>
        <row r="46">
          <cell r="A46" t="str">
            <v>INS0000022_QUE0002233_Rs3</v>
          </cell>
          <cell r="B46" t="str">
            <v xml:space="preserve">01009                                                </v>
          </cell>
          <cell r="C46" t="str">
            <v>Nattskiftet 8</v>
          </cell>
        </row>
        <row r="47">
          <cell r="A47" t="str">
            <v>INS0000022_QUE0002233_Rs3</v>
          </cell>
          <cell r="B47" t="str">
            <v xml:space="preserve">910                                                  </v>
          </cell>
          <cell r="C47" t="str">
            <v>Fålhagen 6:3</v>
          </cell>
        </row>
        <row r="48">
          <cell r="A48" t="str">
            <v>INS0000022_QUE0002233_Rs3</v>
          </cell>
          <cell r="B48" t="str">
            <v xml:space="preserve">911                                                  </v>
          </cell>
          <cell r="C48" t="str">
            <v>Fålhagen 6:4</v>
          </cell>
        </row>
        <row r="49">
          <cell r="A49" t="str">
            <v>INS0000022_QUE0002233_Rs3</v>
          </cell>
          <cell r="B49" t="str">
            <v xml:space="preserve">912                                                  </v>
          </cell>
          <cell r="C49" t="str">
            <v>Sala Backe 25:1</v>
          </cell>
        </row>
        <row r="50">
          <cell r="A50" t="str">
            <v>INS0000022_QUE0002233_Rs3</v>
          </cell>
          <cell r="B50" t="str">
            <v xml:space="preserve">913                                                  </v>
          </cell>
          <cell r="C50" t="str">
            <v>Eriksberg 12:2</v>
          </cell>
        </row>
        <row r="51">
          <cell r="A51" t="str">
            <v>INS0000022_QUE0002233_Rs3</v>
          </cell>
          <cell r="B51" t="str">
            <v xml:space="preserve">914                                                  </v>
          </cell>
          <cell r="C51" t="str">
            <v>Eriksberg 9:4</v>
          </cell>
        </row>
        <row r="52">
          <cell r="A52" t="str">
            <v>INS0000022_QUE0002233_Rs3</v>
          </cell>
          <cell r="B52" t="str">
            <v xml:space="preserve">915                                                  </v>
          </cell>
          <cell r="C52" t="str">
            <v>Eriksberg 4:1</v>
          </cell>
        </row>
        <row r="53">
          <cell r="A53" t="str">
            <v>INS0000022_QUE0002233_Rs3</v>
          </cell>
          <cell r="B53" t="str">
            <v xml:space="preserve">916                                                  </v>
          </cell>
          <cell r="C53" t="str">
            <v>Svartbäcken 29:4</v>
          </cell>
        </row>
        <row r="54">
          <cell r="A54" t="str">
            <v>INS0000022_QUE0002233_Rs3</v>
          </cell>
          <cell r="B54" t="str">
            <v xml:space="preserve">949                                                  </v>
          </cell>
          <cell r="C54" t="str">
            <v>Gränby 6:1, 6:3</v>
          </cell>
        </row>
        <row r="55">
          <cell r="A55" t="str">
            <v>INS0000022_QUE0002233_Rs3</v>
          </cell>
          <cell r="B55" t="str">
            <v xml:space="preserve">950                                                  </v>
          </cell>
          <cell r="C55" t="str">
            <v>Gränby 6:2, 6:4-5</v>
          </cell>
        </row>
        <row r="56">
          <cell r="A56" t="str">
            <v>INS0000022_QUE0002233_Rs3</v>
          </cell>
          <cell r="B56" t="str">
            <v xml:space="preserve">951                                                  </v>
          </cell>
          <cell r="C56" t="str">
            <v>Gränby 7:1, 7:3</v>
          </cell>
        </row>
        <row r="57">
          <cell r="A57" t="str">
            <v>INS0000022_QUE0002233_Rs3</v>
          </cell>
          <cell r="B57" t="str">
            <v xml:space="preserve">952                                                  </v>
          </cell>
          <cell r="C57" t="str">
            <v>Gränby 7:2, 6:6</v>
          </cell>
        </row>
        <row r="58">
          <cell r="A58" t="str">
            <v>INS0000022_QUE0002233_Rs3</v>
          </cell>
          <cell r="B58" t="str">
            <v xml:space="preserve">953                                                  </v>
          </cell>
          <cell r="C58" t="str">
            <v>Gränby 8:1, 8:3</v>
          </cell>
        </row>
        <row r="59">
          <cell r="A59" t="str">
            <v>INS0000022_QUE0002233_Rs3</v>
          </cell>
          <cell r="B59" t="str">
            <v xml:space="preserve">954                                                  </v>
          </cell>
          <cell r="C59" t="str">
            <v>Gränby 8:2, 7:4</v>
          </cell>
        </row>
        <row r="60">
          <cell r="A60" t="str">
            <v>INS0000022_QUE0002233_Rs3</v>
          </cell>
          <cell r="B60" t="str">
            <v xml:space="preserve">955                                                  </v>
          </cell>
          <cell r="C60" t="str">
            <v>Gränby 9:1, 9:3</v>
          </cell>
        </row>
        <row r="61">
          <cell r="A61" t="str">
            <v>INS0000022_QUE0002233_Rs3</v>
          </cell>
          <cell r="B61" t="str">
            <v xml:space="preserve">956                                                  </v>
          </cell>
          <cell r="C61" t="str">
            <v>Gränby 9:2</v>
          </cell>
        </row>
        <row r="62">
          <cell r="A62" t="str">
            <v>INS0000022_QUE0002233_Rs3</v>
          </cell>
          <cell r="B62" t="str">
            <v xml:space="preserve">957                                                  </v>
          </cell>
          <cell r="C62" t="str">
            <v>Gränby 9:4</v>
          </cell>
        </row>
        <row r="63">
          <cell r="A63" t="str">
            <v>INS0000022_QUE0002233_Rs3</v>
          </cell>
          <cell r="B63" t="str">
            <v xml:space="preserve">958                                                  </v>
          </cell>
          <cell r="C63" t="str">
            <v>Gränby 19:1, 19:4-5</v>
          </cell>
        </row>
        <row r="64">
          <cell r="A64" t="str">
            <v>INS0000022_QUE0002233_Rs3</v>
          </cell>
          <cell r="B64" t="str">
            <v xml:space="preserve">959                                                  </v>
          </cell>
          <cell r="C64" t="str">
            <v>Gränby 19:2</v>
          </cell>
        </row>
        <row r="65">
          <cell r="A65" t="str">
            <v>INS0000022_QUE0002233_Rs3</v>
          </cell>
          <cell r="B65" t="str">
            <v xml:space="preserve">961                                                  </v>
          </cell>
          <cell r="C65" t="str">
            <v>Gamla Uppsala 108:1</v>
          </cell>
        </row>
        <row r="66">
          <cell r="A66" t="str">
            <v>INS0000022_QUE0002233_Rs3</v>
          </cell>
          <cell r="B66" t="str">
            <v xml:space="preserve">101                                                  </v>
          </cell>
          <cell r="C66" t="str">
            <v xml:space="preserve">Apollo 3,7,8 </v>
          </cell>
        </row>
        <row r="67">
          <cell r="A67" t="str">
            <v>INS0000022_QUE0002233_Rs3</v>
          </cell>
          <cell r="B67" t="str">
            <v xml:space="preserve">106                                                  </v>
          </cell>
          <cell r="C67" t="str">
            <v>Neptunus 5</v>
          </cell>
        </row>
        <row r="68">
          <cell r="A68" t="str">
            <v>INS0000022_QUE0002233_Rs3</v>
          </cell>
          <cell r="B68" t="str">
            <v xml:space="preserve">108                                                  </v>
          </cell>
          <cell r="C68" t="str">
            <v>Vävskeden 6</v>
          </cell>
        </row>
        <row r="69">
          <cell r="A69" t="str">
            <v>INS0000022_QUE0002233_Rs3</v>
          </cell>
          <cell r="B69" t="str">
            <v xml:space="preserve">962                                                  </v>
          </cell>
          <cell r="C69" t="str">
            <v>Gamla Uppsala 109:1</v>
          </cell>
        </row>
        <row r="70">
          <cell r="A70" t="str">
            <v>INS0000022_QUE0002233_Rs3</v>
          </cell>
          <cell r="B70" t="str">
            <v xml:space="preserve">113                                                  </v>
          </cell>
          <cell r="C70" t="str">
            <v>Mars 2</v>
          </cell>
        </row>
        <row r="71">
          <cell r="A71" t="str">
            <v>INS0000022_QUE0002233_Rs3</v>
          </cell>
          <cell r="B71" t="str">
            <v xml:space="preserve">114                                                  </v>
          </cell>
          <cell r="C71" t="str">
            <v>Minerva 4</v>
          </cell>
        </row>
        <row r="72">
          <cell r="A72" t="str">
            <v>INS0000022_QUE0002233_Rs3</v>
          </cell>
          <cell r="B72" t="str">
            <v xml:space="preserve">963                                                  </v>
          </cell>
          <cell r="C72" t="str">
            <v>Gamla Uppsala 110:2</v>
          </cell>
        </row>
        <row r="73">
          <cell r="A73" t="str">
            <v>INS0000022_QUE0002233_Rs3</v>
          </cell>
          <cell r="B73" t="str">
            <v xml:space="preserve">120                                                  </v>
          </cell>
          <cell r="C73" t="str">
            <v>Boländerna 3:17</v>
          </cell>
        </row>
        <row r="74">
          <cell r="A74" t="str">
            <v>INS0000022_QUE0002233_Rs3</v>
          </cell>
          <cell r="B74" t="str">
            <v xml:space="preserve">964                                                  </v>
          </cell>
          <cell r="C74" t="str">
            <v>Gamla Uppsala 111:1</v>
          </cell>
        </row>
        <row r="75">
          <cell r="A75" t="str">
            <v>INS0000022_QUE0002233_Rs3</v>
          </cell>
          <cell r="B75" t="str">
            <v xml:space="preserve">17020                                                </v>
          </cell>
          <cell r="C75" t="str">
            <v>Ulvsunda 1:1 (Hus 20, 27, 28-29)</v>
          </cell>
        </row>
        <row r="76">
          <cell r="A76" t="str">
            <v>INS0000022_QUE0002233_Rs3</v>
          </cell>
          <cell r="B76" t="str">
            <v xml:space="preserve">17033                                                </v>
          </cell>
          <cell r="C76" t="str">
            <v>Ulvsunda 1:1 (Hus 33-35)</v>
          </cell>
        </row>
        <row r="77">
          <cell r="A77" t="str">
            <v>INS0000022_QUE0002233_Rs3</v>
          </cell>
          <cell r="B77" t="str">
            <v xml:space="preserve">17037                                                </v>
          </cell>
          <cell r="C77" t="str">
            <v>Ulvsunda 1:1 (Hus 37-39)</v>
          </cell>
        </row>
        <row r="78">
          <cell r="A78" t="str">
            <v>INS0000022_QUE0002233_Rs3</v>
          </cell>
          <cell r="B78" t="str">
            <v xml:space="preserve">965                                                  </v>
          </cell>
          <cell r="C78" t="str">
            <v>Gamla Uppsala 112:1</v>
          </cell>
        </row>
        <row r="79">
          <cell r="A79" t="str">
            <v>INS0000022_QUE0002233_Rs3</v>
          </cell>
          <cell r="B79" t="str">
            <v xml:space="preserve">966                                                  </v>
          </cell>
          <cell r="C79" t="str">
            <v>Gamla Uppsala 113:1</v>
          </cell>
        </row>
        <row r="80">
          <cell r="A80" t="str">
            <v>INS0000022_QUE0002233_Rs3</v>
          </cell>
          <cell r="B80" t="str">
            <v xml:space="preserve">967                                                  </v>
          </cell>
          <cell r="C80" t="str">
            <v>Gamla Uppsala 114:1</v>
          </cell>
        </row>
        <row r="81">
          <cell r="A81" t="str">
            <v>INS0000022_QUE0002233_Rs3</v>
          </cell>
          <cell r="B81" t="str">
            <v xml:space="preserve">968                                                  </v>
          </cell>
          <cell r="C81" t="str">
            <v>Gamla Uppsala 115:1</v>
          </cell>
        </row>
        <row r="82">
          <cell r="A82" t="str">
            <v>INS0000022_QUE0002233_Rs3</v>
          </cell>
          <cell r="B82" t="str">
            <v xml:space="preserve">969                                                  </v>
          </cell>
          <cell r="C82" t="str">
            <v>Galma Uppsala 116:1</v>
          </cell>
        </row>
        <row r="83">
          <cell r="A83" t="str">
            <v>INS0000022_QUE0002233_Rs3</v>
          </cell>
          <cell r="B83" t="str">
            <v xml:space="preserve">970                                                  </v>
          </cell>
          <cell r="C83" t="str">
            <v>Löten 7:1</v>
          </cell>
        </row>
        <row r="84">
          <cell r="A84" t="str">
            <v>INS0000022_QUE0002233_Rs3</v>
          </cell>
          <cell r="B84" t="str">
            <v xml:space="preserve">971                                                  </v>
          </cell>
          <cell r="C84" t="str">
            <v>Löten 7:2</v>
          </cell>
        </row>
        <row r="85">
          <cell r="A85" t="str">
            <v>INS0000022_QUE0002233_Rs3</v>
          </cell>
          <cell r="B85" t="str">
            <v xml:space="preserve">03010                                                </v>
          </cell>
          <cell r="C85" t="str">
            <v>Dragarbrunn 19:11</v>
          </cell>
        </row>
        <row r="86">
          <cell r="A86" t="str">
            <v>INS0000022_QUE0002233_Rs3</v>
          </cell>
          <cell r="B86" t="str">
            <v xml:space="preserve">201                                                  </v>
          </cell>
          <cell r="C86" t="str">
            <v>Björken 1</v>
          </cell>
        </row>
        <row r="87">
          <cell r="A87" t="str">
            <v>INS0000022_QUE0002233_Rs3</v>
          </cell>
          <cell r="B87" t="str">
            <v xml:space="preserve">03011                                                </v>
          </cell>
          <cell r="C87" t="str">
            <v>Dragarbrunn 26:4</v>
          </cell>
        </row>
        <row r="88">
          <cell r="A88" t="str">
            <v>INS0000022_QUE0002233_Rs3</v>
          </cell>
          <cell r="B88" t="str">
            <v xml:space="preserve">03059                                                </v>
          </cell>
          <cell r="C88" t="str">
            <v>Fjärdingen 26:6</v>
          </cell>
        </row>
        <row r="89">
          <cell r="A89" t="str">
            <v>INS0000022_QUE0002233_Rs3</v>
          </cell>
          <cell r="B89" t="str">
            <v xml:space="preserve">11401                                                </v>
          </cell>
          <cell r="C89" t="str">
            <v>Dragarbrunn 31:1</v>
          </cell>
        </row>
        <row r="90">
          <cell r="A90" t="str">
            <v>INS0000022_QUE0002233_Rs3</v>
          </cell>
          <cell r="B90" t="str">
            <v xml:space="preserve">30501                                                </v>
          </cell>
          <cell r="C90" t="str">
            <v>Rovan 1</v>
          </cell>
        </row>
        <row r="91">
          <cell r="A91" t="str">
            <v>INS0000022_QUE0002233_Rs3</v>
          </cell>
          <cell r="B91" t="str">
            <v xml:space="preserve">204                                                  </v>
          </cell>
          <cell r="C91" t="str">
            <v>Björken 4</v>
          </cell>
        </row>
        <row r="92">
          <cell r="A92" t="str">
            <v>INS0000022_QUE0002233_Rs3</v>
          </cell>
          <cell r="B92" t="str">
            <v xml:space="preserve">210                                                  </v>
          </cell>
          <cell r="C92" t="str">
            <v>Forsete 8</v>
          </cell>
        </row>
        <row r="93">
          <cell r="A93" t="str">
            <v>INS0000022_QUE0002233_Rs3</v>
          </cell>
          <cell r="B93" t="str">
            <v xml:space="preserve">211                                                  </v>
          </cell>
          <cell r="C93" t="str">
            <v>Leoparden 4</v>
          </cell>
        </row>
        <row r="94">
          <cell r="A94" t="str">
            <v>INS0000022_QUE0002233_Rs3</v>
          </cell>
          <cell r="B94" t="str">
            <v xml:space="preserve">212                                                  </v>
          </cell>
          <cell r="C94" t="str">
            <v>Jägaren 5</v>
          </cell>
        </row>
        <row r="95">
          <cell r="A95" t="str">
            <v>INS0000022_QUE0002233_Rs3</v>
          </cell>
          <cell r="B95" t="str">
            <v xml:space="preserve">213                                                  </v>
          </cell>
          <cell r="C95" t="str">
            <v>Järven 18</v>
          </cell>
        </row>
        <row r="96">
          <cell r="A96" t="str">
            <v>INS0000022_QUE0002233_Rs3</v>
          </cell>
          <cell r="B96" t="str">
            <v xml:space="preserve">214                                                  </v>
          </cell>
          <cell r="C96" t="str">
            <v>Järven 19</v>
          </cell>
        </row>
        <row r="97">
          <cell r="A97" t="str">
            <v>INS0000022_QUE0002233_Rs3</v>
          </cell>
          <cell r="B97" t="str">
            <v xml:space="preserve">215                                                  </v>
          </cell>
          <cell r="C97" t="str">
            <v>Slöjdaren 1</v>
          </cell>
        </row>
        <row r="98">
          <cell r="A98" t="str">
            <v>INS0000022_QUE0002233_Rs3</v>
          </cell>
          <cell r="B98" t="str">
            <v xml:space="preserve">216                                                  </v>
          </cell>
          <cell r="C98" t="str">
            <v>Flyttfågeln 2</v>
          </cell>
        </row>
        <row r="99">
          <cell r="A99" t="str">
            <v>INS0000022_QUE0002233_Rs3</v>
          </cell>
          <cell r="B99" t="str">
            <v xml:space="preserve">217                                                  </v>
          </cell>
          <cell r="C99" t="str">
            <v>Hygget 1</v>
          </cell>
        </row>
        <row r="100">
          <cell r="A100" t="str">
            <v>INS0000022_QUE0002233_Rs3</v>
          </cell>
          <cell r="B100" t="str">
            <v xml:space="preserve">218                                                  </v>
          </cell>
          <cell r="C100" t="str">
            <v>Jägaren 4</v>
          </cell>
        </row>
        <row r="101">
          <cell r="A101" t="str">
            <v>INS0000022_QUE0002233_Rs3</v>
          </cell>
          <cell r="B101" t="str">
            <v xml:space="preserve">219                                                  </v>
          </cell>
          <cell r="C101" t="str">
            <v>Slöjdaren 5</v>
          </cell>
        </row>
        <row r="102">
          <cell r="A102" t="str">
            <v>INS0000022_QUE0002233_Rs3</v>
          </cell>
          <cell r="B102" t="str">
            <v xml:space="preserve">220                                                  </v>
          </cell>
          <cell r="C102" t="str">
            <v>Slöjdaren 4</v>
          </cell>
        </row>
        <row r="103">
          <cell r="A103" t="str">
            <v>INS0000022_QUE0002233_Rs3</v>
          </cell>
          <cell r="B103" t="str">
            <v xml:space="preserve">221                                                  </v>
          </cell>
          <cell r="C103" t="str">
            <v>Leoparden 2</v>
          </cell>
        </row>
        <row r="104">
          <cell r="A104" t="str">
            <v>INS0000022_QUE0002233_Rs3</v>
          </cell>
          <cell r="B104" t="str">
            <v xml:space="preserve">222                                                  </v>
          </cell>
          <cell r="C104" t="str">
            <v>Generatorn 5</v>
          </cell>
        </row>
        <row r="105">
          <cell r="A105" t="str">
            <v>INS0000022_QUE0002233_Rs3</v>
          </cell>
          <cell r="B105" t="str">
            <v xml:space="preserve">223                                                  </v>
          </cell>
          <cell r="C105" t="str">
            <v>Krukan 15</v>
          </cell>
        </row>
        <row r="106">
          <cell r="A106" t="str">
            <v>INS0000022_QUE0002233_Rs3</v>
          </cell>
          <cell r="B106" t="str">
            <v xml:space="preserve">224                                                  </v>
          </cell>
          <cell r="C106" t="str">
            <v>Frigg 7</v>
          </cell>
        </row>
        <row r="107">
          <cell r="A107" t="str">
            <v>INS0000022_QUE0002233_Rs3</v>
          </cell>
          <cell r="B107" t="str">
            <v xml:space="preserve">225                                                  </v>
          </cell>
          <cell r="C107" t="str">
            <v>Tranan 2 &amp; 3</v>
          </cell>
        </row>
        <row r="108">
          <cell r="A108" t="str">
            <v>INS0000022_QUE0002233_Rs3</v>
          </cell>
          <cell r="B108" t="str">
            <v xml:space="preserve">226                                                  </v>
          </cell>
          <cell r="C108" t="str">
            <v>Spetsen 15</v>
          </cell>
        </row>
        <row r="109">
          <cell r="A109" t="str">
            <v>INS0000022_QUE0002233_Rs3</v>
          </cell>
          <cell r="B109" t="str">
            <v xml:space="preserve">227                                                  </v>
          </cell>
          <cell r="C109" t="str">
            <v>Spetsen 16</v>
          </cell>
        </row>
        <row r="110">
          <cell r="A110" t="str">
            <v>INS0000022_QUE0002233_Rs3</v>
          </cell>
          <cell r="B110" t="str">
            <v xml:space="preserve">228                                                  </v>
          </cell>
          <cell r="C110" t="str">
            <v>Aspgärdan 19</v>
          </cell>
        </row>
        <row r="111">
          <cell r="A111" t="str">
            <v>INS0000022_QUE0002233_Rs3</v>
          </cell>
          <cell r="B111" t="str">
            <v xml:space="preserve">229                                                  </v>
          </cell>
          <cell r="C111" t="str">
            <v>Laven 2</v>
          </cell>
        </row>
        <row r="112">
          <cell r="A112" t="str">
            <v>INS0000022_QUE0002233_Rs3</v>
          </cell>
          <cell r="B112" t="str">
            <v xml:space="preserve">230                                                  </v>
          </cell>
          <cell r="C112" t="str">
            <v>Odin 12</v>
          </cell>
        </row>
        <row r="113">
          <cell r="A113" t="str">
            <v>INS0000022_QUE0002233_Rs3</v>
          </cell>
          <cell r="B113" t="str">
            <v xml:space="preserve">231                                                  </v>
          </cell>
          <cell r="C113" t="str">
            <v>Forsete 6</v>
          </cell>
        </row>
        <row r="114">
          <cell r="A114" t="str">
            <v>INS0000022_QUE0002233_Rs3</v>
          </cell>
          <cell r="B114" t="str">
            <v xml:space="preserve">232                                                  </v>
          </cell>
          <cell r="C114" t="str">
            <v>Vipan 24</v>
          </cell>
        </row>
        <row r="115">
          <cell r="A115" t="str">
            <v>INS0000022_QUE0002233_Rs3</v>
          </cell>
          <cell r="B115" t="str">
            <v xml:space="preserve">233                                                  </v>
          </cell>
          <cell r="C115" t="str">
            <v>Ask 5</v>
          </cell>
        </row>
        <row r="116">
          <cell r="A116" t="str">
            <v>INS0000022_QUE0002233_Rs3</v>
          </cell>
          <cell r="B116" t="str">
            <v xml:space="preserve">506                                                  </v>
          </cell>
          <cell r="C116" t="str">
            <v>Lorensberg 56:8</v>
          </cell>
        </row>
        <row r="117">
          <cell r="A117" t="str">
            <v>INS0000022_QUE0002233_Rs3</v>
          </cell>
          <cell r="B117" t="str">
            <v xml:space="preserve">507                                                  </v>
          </cell>
          <cell r="C117" t="str">
            <v>Inom Vallgraven 19:9</v>
          </cell>
        </row>
        <row r="118">
          <cell r="A118" t="str">
            <v>INS0000022_QUE0002233_Rs3</v>
          </cell>
          <cell r="B118" t="str">
            <v xml:space="preserve">508                                                  </v>
          </cell>
          <cell r="C118" t="str">
            <v>Inom Vallgraven 20:6</v>
          </cell>
        </row>
        <row r="119">
          <cell r="A119" t="str">
            <v>INS0000022_QUE0002233_Rs3</v>
          </cell>
          <cell r="B119" t="str">
            <v xml:space="preserve">513                                                  </v>
          </cell>
          <cell r="C119" t="str">
            <v>Inom Vallgraven 8:18</v>
          </cell>
        </row>
        <row r="120">
          <cell r="A120" t="str">
            <v>INS0000022_QUE0002233_Rs3</v>
          </cell>
          <cell r="B120" t="str">
            <v xml:space="preserve">514                                                  </v>
          </cell>
          <cell r="C120" t="str">
            <v>Inom Vallgraven 9:13</v>
          </cell>
        </row>
        <row r="121">
          <cell r="A121" t="str">
            <v>INS0000022_QUE0002233_Rs3</v>
          </cell>
          <cell r="B121" t="str">
            <v xml:space="preserve">30106                                                </v>
          </cell>
          <cell r="C121" t="str">
            <v>Berghällen 10</v>
          </cell>
        </row>
        <row r="122">
          <cell r="A122" t="str">
            <v>INS0000022_QUE0002233_Rs3</v>
          </cell>
          <cell r="B122" t="str">
            <v xml:space="preserve">30108                                                </v>
          </cell>
          <cell r="C122" t="str">
            <v>Granen 2</v>
          </cell>
        </row>
        <row r="123">
          <cell r="A123" t="str">
            <v>INS0000022_QUE0002233_Rs3</v>
          </cell>
          <cell r="B123" t="str">
            <v xml:space="preserve">30110                                                </v>
          </cell>
          <cell r="C123" t="str">
            <v>Hejaren 10</v>
          </cell>
        </row>
        <row r="124">
          <cell r="A124" t="str">
            <v>INS0000022_QUE0002233_Rs3</v>
          </cell>
          <cell r="B124" t="str">
            <v xml:space="preserve">30112                                                </v>
          </cell>
          <cell r="C124" t="str">
            <v>Kranen 16</v>
          </cell>
        </row>
        <row r="125">
          <cell r="A125" t="str">
            <v>INS0000022_QUE0002233_Rs3</v>
          </cell>
          <cell r="B125" t="str">
            <v xml:space="preserve">30113                                                </v>
          </cell>
          <cell r="C125" t="str">
            <v>Kranen 17</v>
          </cell>
        </row>
        <row r="126">
          <cell r="A126" t="str">
            <v>INS0000022_QUE0002233_Rs3</v>
          </cell>
          <cell r="B126" t="str">
            <v xml:space="preserve">30114                                                </v>
          </cell>
          <cell r="C126" t="str">
            <v>Krubban 4</v>
          </cell>
        </row>
        <row r="127">
          <cell r="A127" t="str">
            <v>INS0000022_QUE0002233_Rs3</v>
          </cell>
          <cell r="B127" t="str">
            <v xml:space="preserve">30115                                                </v>
          </cell>
          <cell r="C127" t="str">
            <v>Makaronen 1</v>
          </cell>
        </row>
        <row r="128">
          <cell r="A128" t="str">
            <v>INS0000022_QUE0002233_Rs3</v>
          </cell>
          <cell r="B128" t="str">
            <v xml:space="preserve">30116                                                </v>
          </cell>
          <cell r="C128" t="str">
            <v>Maskinisten 1</v>
          </cell>
        </row>
        <row r="129">
          <cell r="A129" t="str">
            <v>INS0000022_QUE0002233_Rs3</v>
          </cell>
          <cell r="B129" t="str">
            <v xml:space="preserve">562                                                  </v>
          </cell>
          <cell r="C129" t="str">
            <v>Oden 20</v>
          </cell>
        </row>
        <row r="130">
          <cell r="A130" t="str">
            <v>INS0000022_QUE0002233_Rs3</v>
          </cell>
          <cell r="B130" t="str">
            <v xml:space="preserve">30118                                                </v>
          </cell>
          <cell r="C130" t="str">
            <v>Snickaren 2</v>
          </cell>
        </row>
        <row r="131">
          <cell r="A131" t="str">
            <v>INS0000022_QUE0002233_Rs3</v>
          </cell>
          <cell r="B131" t="str">
            <v xml:space="preserve">30120                                                </v>
          </cell>
          <cell r="C131" t="str">
            <v>Växthuset 7</v>
          </cell>
        </row>
        <row r="132">
          <cell r="A132" t="str">
            <v>INS0000022_QUE0002233_Rs3</v>
          </cell>
          <cell r="B132" t="str">
            <v xml:space="preserve">30121                                                </v>
          </cell>
          <cell r="C132" t="str">
            <v>Växthuset 14</v>
          </cell>
        </row>
        <row r="133">
          <cell r="A133" t="str">
            <v>INS0000022_QUE0002233_Rs3</v>
          </cell>
          <cell r="B133" t="str">
            <v xml:space="preserve">30122                                                </v>
          </cell>
          <cell r="C133" t="str">
            <v>Växthuset 15</v>
          </cell>
        </row>
        <row r="134">
          <cell r="A134" t="str">
            <v>INS0000022_QUE0002233_Rs3</v>
          </cell>
          <cell r="B134" t="str">
            <v xml:space="preserve">30301                                                </v>
          </cell>
          <cell r="C134" t="str">
            <v>Urnan 11</v>
          </cell>
        </row>
        <row r="135">
          <cell r="A135" t="str">
            <v>INS0000022_QUE0002233_Rs3</v>
          </cell>
          <cell r="B135" t="str">
            <v xml:space="preserve">30402                                                </v>
          </cell>
          <cell r="C135" t="str">
            <v>Fröet 2</v>
          </cell>
        </row>
        <row r="136">
          <cell r="A136" t="str">
            <v>INS0000022_QUE0002233_Rs3</v>
          </cell>
          <cell r="B136" t="str">
            <v xml:space="preserve">30403                                                </v>
          </cell>
          <cell r="C136" t="str">
            <v>Fröet 3</v>
          </cell>
        </row>
        <row r="137">
          <cell r="A137" t="str">
            <v>INS0000022_QUE0002233_Rs3</v>
          </cell>
          <cell r="B137" t="str">
            <v xml:space="preserve">30404                                                </v>
          </cell>
          <cell r="C137" t="str">
            <v>Fröet 4</v>
          </cell>
        </row>
        <row r="138">
          <cell r="A138" t="str">
            <v>INS0000022_QUE0002233_Rs3</v>
          </cell>
          <cell r="B138" t="str">
            <v xml:space="preserve">30405                                                </v>
          </cell>
          <cell r="C138" t="str">
            <v>Fröet 5</v>
          </cell>
        </row>
        <row r="139">
          <cell r="A139" t="str">
            <v>INS0000022_QUE0002233_Rs3</v>
          </cell>
          <cell r="B139" t="str">
            <v xml:space="preserve">30406                                                </v>
          </cell>
          <cell r="C139" t="str">
            <v>Fröet 6</v>
          </cell>
        </row>
        <row r="140">
          <cell r="A140" t="str">
            <v>INS0000022_QUE0002233_Rs3</v>
          </cell>
          <cell r="B140" t="str">
            <v xml:space="preserve">30407                                                </v>
          </cell>
          <cell r="C140" t="str">
            <v>Fröet 7</v>
          </cell>
        </row>
        <row r="141">
          <cell r="A141" t="str">
            <v>INS0000022_QUE0002233_Rs3</v>
          </cell>
          <cell r="B141" t="str">
            <v xml:space="preserve">563                                                  </v>
          </cell>
          <cell r="C141" t="str">
            <v>Oden 21</v>
          </cell>
        </row>
        <row r="142">
          <cell r="A142" t="str">
            <v>INS0000022_QUE0002233_Rs3</v>
          </cell>
          <cell r="B142" t="str">
            <v xml:space="preserve">30409                                                </v>
          </cell>
          <cell r="C142" t="str">
            <v>Fröet 9</v>
          </cell>
        </row>
        <row r="143">
          <cell r="A143" t="str">
            <v>INS0000022_QUE0002233_Rs3</v>
          </cell>
          <cell r="B143" t="str">
            <v xml:space="preserve">564                                                  </v>
          </cell>
          <cell r="C143" t="str">
            <v>Oden 22</v>
          </cell>
        </row>
        <row r="144">
          <cell r="A144" t="str">
            <v>INS0000022_QUE0002233_Rs3</v>
          </cell>
          <cell r="B144" t="str">
            <v xml:space="preserve">30601                                                </v>
          </cell>
          <cell r="C144" t="str">
            <v>Lånesta 1:39</v>
          </cell>
        </row>
        <row r="145">
          <cell r="A145" t="str">
            <v>INS0000022_QUE0002233_Rs3</v>
          </cell>
          <cell r="B145" t="str">
            <v xml:space="preserve">6001                                                 </v>
          </cell>
          <cell r="C145" t="str">
            <v>Inom Vallgraven 11:6</v>
          </cell>
        </row>
        <row r="146">
          <cell r="A146" t="str">
            <v>INS0000022_QUE0002233_Rs3</v>
          </cell>
          <cell r="B146" t="str">
            <v xml:space="preserve">331                                                  </v>
          </cell>
          <cell r="C146" t="str">
            <v>Norr 20:6</v>
          </cell>
        </row>
        <row r="147">
          <cell r="A147" t="str">
            <v>INS0000022_QUE0002233_Rs3</v>
          </cell>
          <cell r="B147" t="str">
            <v xml:space="preserve">626                                                  </v>
          </cell>
          <cell r="C147" t="str">
            <v>Kallebäck 752:159</v>
          </cell>
        </row>
        <row r="148">
          <cell r="A148" t="str">
            <v>INS0000022_QUE0002233_Rs3</v>
          </cell>
          <cell r="B148" t="str">
            <v xml:space="preserve">635                                                  </v>
          </cell>
          <cell r="C148" t="str">
            <v>Nordstaden 10:22</v>
          </cell>
        </row>
        <row r="149">
          <cell r="A149" t="str">
            <v>INS0000022_QUE0002233_Rs3</v>
          </cell>
          <cell r="B149" t="str">
            <v xml:space="preserve">641                                                  </v>
          </cell>
          <cell r="C149" t="str">
            <v>Nordstaden 10:23</v>
          </cell>
        </row>
        <row r="150">
          <cell r="A150" t="str">
            <v>INS0000022_QUE0002233_Rs3</v>
          </cell>
          <cell r="B150" t="str">
            <v xml:space="preserve">644                                                  </v>
          </cell>
          <cell r="C150" t="str">
            <v>Inom Vallgraven 11:1</v>
          </cell>
        </row>
        <row r="151">
          <cell r="A151" t="str">
            <v>INS0000022_QUE0002233_Rs3</v>
          </cell>
          <cell r="B151" t="str">
            <v xml:space="preserve">657                                                  </v>
          </cell>
          <cell r="C151" t="str">
            <v>Inom Vallgraven 11:2</v>
          </cell>
        </row>
        <row r="152">
          <cell r="A152" t="str">
            <v>INS0000022_QUE0002233_Rs3</v>
          </cell>
          <cell r="B152" t="str">
            <v xml:space="preserve">695                                                  </v>
          </cell>
          <cell r="C152" t="str">
            <v>Inom Vallgraven 11:5</v>
          </cell>
        </row>
        <row r="153">
          <cell r="A153" t="str">
            <v>INS0000022_QUE0002233_Rs3</v>
          </cell>
          <cell r="B153" t="str">
            <v xml:space="preserve">559                                                  </v>
          </cell>
          <cell r="C153" t="str">
            <v>Hästen 24</v>
          </cell>
        </row>
        <row r="154">
          <cell r="A154" t="str">
            <v>INS0000022_QUE0002233_Rs3</v>
          </cell>
          <cell r="B154" t="str">
            <v xml:space="preserve">610                                                  </v>
          </cell>
          <cell r="C154" t="str">
            <v>Sperlingens Backe 47</v>
          </cell>
        </row>
        <row r="155">
          <cell r="A155" t="str">
            <v>INS0000022_QUE0002233_Rs3</v>
          </cell>
          <cell r="B155" t="str">
            <v xml:space="preserve">633                                                  </v>
          </cell>
          <cell r="C155" t="str">
            <v>Sparven 18</v>
          </cell>
        </row>
        <row r="156">
          <cell r="A156" t="str">
            <v>INS0000022_QUE0002233_Rs3</v>
          </cell>
          <cell r="B156" t="str">
            <v xml:space="preserve">642                                                  </v>
          </cell>
          <cell r="C156" t="str">
            <v>Skravelberget Mindre 12-13</v>
          </cell>
        </row>
        <row r="157">
          <cell r="A157" t="str">
            <v>INS0000022_QUE0002233_Rs3</v>
          </cell>
          <cell r="B157" t="str">
            <v xml:space="preserve">643                                                  </v>
          </cell>
          <cell r="C157" t="str">
            <v>Spektern 13</v>
          </cell>
        </row>
        <row r="158">
          <cell r="A158" t="str">
            <v>INS0000022_QUE0002233_Rs3</v>
          </cell>
          <cell r="B158" t="str">
            <v xml:space="preserve">645                                                  </v>
          </cell>
          <cell r="C158" t="str">
            <v>Styrpinnen 12</v>
          </cell>
        </row>
        <row r="159">
          <cell r="A159" t="str">
            <v>INS0000022_QUE0002233_Rs3</v>
          </cell>
          <cell r="B159" t="str">
            <v xml:space="preserve">675                                                  </v>
          </cell>
          <cell r="C159" t="str">
            <v>Vildmannen 9</v>
          </cell>
        </row>
        <row r="160">
          <cell r="A160" t="str">
            <v>INS0000022_QUE0002233_Rs3</v>
          </cell>
          <cell r="B160" t="str">
            <v xml:space="preserve">678                                                  </v>
          </cell>
          <cell r="C160" t="str">
            <v>Polacken 25</v>
          </cell>
        </row>
        <row r="161">
          <cell r="A161" t="str">
            <v>INS0000022_QUE0002233_Rs3</v>
          </cell>
          <cell r="B161" t="str">
            <v xml:space="preserve">680                                                  </v>
          </cell>
          <cell r="C161" t="str">
            <v>Skären 3</v>
          </cell>
        </row>
        <row r="162">
          <cell r="A162" t="str">
            <v>INS0000022_QUE0002233_Rs3</v>
          </cell>
          <cell r="B162" t="str">
            <v xml:space="preserve">683                                                  </v>
          </cell>
          <cell r="C162" t="str">
            <v>Styckjunkaren 11</v>
          </cell>
        </row>
        <row r="163">
          <cell r="A163" t="str">
            <v>INS0000022_QUE0002233_Rs3</v>
          </cell>
          <cell r="B163" t="str">
            <v xml:space="preserve">684                                                  </v>
          </cell>
          <cell r="C163" t="str">
            <v>Styckjunkaren 7</v>
          </cell>
        </row>
        <row r="164">
          <cell r="A164" t="str">
            <v>INS0000022_QUE0002233_Rs3</v>
          </cell>
          <cell r="B164" t="str">
            <v xml:space="preserve">685                                                  </v>
          </cell>
          <cell r="C164" t="str">
            <v>Sumpen 14</v>
          </cell>
        </row>
        <row r="165">
          <cell r="A165" t="str">
            <v>INS0000022_QUE0002233_Rs3</v>
          </cell>
          <cell r="B165" t="str">
            <v xml:space="preserve">686                                                  </v>
          </cell>
          <cell r="C165" t="str">
            <v>Sumpen 15</v>
          </cell>
        </row>
        <row r="166">
          <cell r="A166" t="str">
            <v>INS0000022_QUE0002233_Rs3</v>
          </cell>
          <cell r="B166" t="str">
            <v xml:space="preserve">687                                                  </v>
          </cell>
          <cell r="C166" t="str">
            <v>Sumpen 16</v>
          </cell>
        </row>
        <row r="167">
          <cell r="A167" t="str">
            <v>INS0000022_QUE0002233_Rs3</v>
          </cell>
          <cell r="B167" t="str">
            <v xml:space="preserve">688                                                  </v>
          </cell>
          <cell r="C167" t="str">
            <v>Vildmannen 6</v>
          </cell>
        </row>
        <row r="168">
          <cell r="A168" t="str">
            <v>INS0000022_QUE0002233_Rs3</v>
          </cell>
          <cell r="B168" t="str">
            <v xml:space="preserve">693                                                  </v>
          </cell>
          <cell r="C168" t="str">
            <v>Matrosen 4</v>
          </cell>
        </row>
        <row r="169">
          <cell r="A169" t="str">
            <v>INS0000022_QUE0002233_Rs3</v>
          </cell>
          <cell r="B169" t="str">
            <v xml:space="preserve">694                                                  </v>
          </cell>
          <cell r="C169" t="str">
            <v>Jakob Större 18</v>
          </cell>
        </row>
        <row r="170">
          <cell r="A170" t="str">
            <v>INS0000022_QUE0002233_Rs3</v>
          </cell>
          <cell r="B170" t="str">
            <v xml:space="preserve">775                                                  </v>
          </cell>
          <cell r="C170" t="str">
            <v>Vargen 8</v>
          </cell>
        </row>
        <row r="171">
          <cell r="A171" t="str">
            <v>INS0000022_QUE0002233_Rs3</v>
          </cell>
          <cell r="B171" t="str">
            <v xml:space="preserve">20001                                                </v>
          </cell>
          <cell r="C171" t="str">
            <v>Adils 17</v>
          </cell>
        </row>
        <row r="172">
          <cell r="A172" t="str">
            <v>INS0000022_QUE0002233_Rs3</v>
          </cell>
          <cell r="B172" t="str">
            <v xml:space="preserve">20006                                                </v>
          </cell>
          <cell r="C172" t="str">
            <v>Saga 21</v>
          </cell>
        </row>
        <row r="173">
          <cell r="A173" t="str">
            <v>INS0000022_QUE0002233_Rs3</v>
          </cell>
          <cell r="B173" t="str">
            <v xml:space="preserve">20010                                                </v>
          </cell>
          <cell r="C173" t="str">
            <v>Sigrid 10</v>
          </cell>
        </row>
        <row r="174">
          <cell r="A174" t="str">
            <v>INS0000022_QUE0002233_Rs3</v>
          </cell>
          <cell r="B174" t="str">
            <v xml:space="preserve">20011                                                </v>
          </cell>
          <cell r="C174" t="str">
            <v>Holmen 7</v>
          </cell>
        </row>
        <row r="175">
          <cell r="A175" t="str">
            <v>INS0000022_QUE0002233_Rs3</v>
          </cell>
          <cell r="B175" t="str">
            <v xml:space="preserve">20012                                                </v>
          </cell>
          <cell r="C175" t="str">
            <v>Gamla Bergsskolan 15</v>
          </cell>
        </row>
        <row r="176">
          <cell r="A176" t="str">
            <v>INS0000022_QUE0002233_Rs3</v>
          </cell>
          <cell r="B176" t="str">
            <v xml:space="preserve">20013                                                </v>
          </cell>
          <cell r="C176" t="str">
            <v>Saga 25</v>
          </cell>
        </row>
        <row r="177">
          <cell r="A177" t="str">
            <v>INS0000022_QUE0002233_Rs3</v>
          </cell>
          <cell r="B177" t="str">
            <v xml:space="preserve">20014                                                </v>
          </cell>
          <cell r="C177" t="str">
            <v>Cuprum 2</v>
          </cell>
        </row>
        <row r="178">
          <cell r="A178" t="str">
            <v>INS0000022_QUE0002233_Rs3</v>
          </cell>
          <cell r="B178" t="str">
            <v xml:space="preserve">20015                                                </v>
          </cell>
          <cell r="C178" t="str">
            <v>Köpmannen 4</v>
          </cell>
        </row>
        <row r="179">
          <cell r="A179" t="str">
            <v>INS0000022_QUE0002233_Rs3</v>
          </cell>
          <cell r="B179" t="str">
            <v xml:space="preserve">20017                                                </v>
          </cell>
          <cell r="C179" t="str">
            <v>Stranden 16:2</v>
          </cell>
        </row>
        <row r="180">
          <cell r="A180" t="str">
            <v>INS0000022_QUE0002233_Rs3</v>
          </cell>
          <cell r="B180" t="str">
            <v xml:space="preserve">20018                                                </v>
          </cell>
          <cell r="C180" t="str">
            <v>Stranden 35:78</v>
          </cell>
        </row>
        <row r="181">
          <cell r="A181" t="str">
            <v>INS0000022_QUE0002233_Rs3</v>
          </cell>
          <cell r="B181" t="str">
            <v xml:space="preserve">20019                                                </v>
          </cell>
          <cell r="C181" t="str">
            <v>Stranden 17:4</v>
          </cell>
        </row>
        <row r="182">
          <cell r="A182" t="str">
            <v>INS0000022_QUE0002233_Rs3</v>
          </cell>
          <cell r="B182" t="str">
            <v xml:space="preserve">20020                                                </v>
          </cell>
          <cell r="C182" t="str">
            <v>Stranden 17:5</v>
          </cell>
        </row>
        <row r="183">
          <cell r="A183" t="str">
            <v>INS0000022_QUE0002233_Rs3</v>
          </cell>
          <cell r="B183" t="str">
            <v xml:space="preserve">20021                                                </v>
          </cell>
          <cell r="C183" t="str">
            <v>Stranden 17:6</v>
          </cell>
        </row>
        <row r="184">
          <cell r="A184" t="str">
            <v>INS0000022_QUE0002233_Rs3</v>
          </cell>
          <cell r="B184" t="str">
            <v xml:space="preserve">20022                                                </v>
          </cell>
          <cell r="C184" t="str">
            <v>Stranden 19:6</v>
          </cell>
        </row>
        <row r="185">
          <cell r="A185" t="str">
            <v>INS0000022_QUE0002233_Rs3</v>
          </cell>
          <cell r="B185" t="str">
            <v xml:space="preserve">20023                                                </v>
          </cell>
          <cell r="C185" t="str">
            <v>Stranden 65:1 (Arrende)</v>
          </cell>
        </row>
        <row r="186">
          <cell r="A186" t="str">
            <v>INS0000022_QUE0002233_Rs3</v>
          </cell>
          <cell r="B186" t="str">
            <v xml:space="preserve">20024                                                </v>
          </cell>
          <cell r="C186" t="str">
            <v>Stranden 11:4</v>
          </cell>
        </row>
        <row r="187">
          <cell r="A187" t="str">
            <v>INS0000022_QUE0002233_Rs3</v>
          </cell>
          <cell r="B187" t="str">
            <v xml:space="preserve">20043                                                </v>
          </cell>
          <cell r="C187" t="str">
            <v>Stranden 16:1</v>
          </cell>
        </row>
        <row r="188">
          <cell r="A188" t="str">
            <v>INS0000022_QUE0002233_Rs3</v>
          </cell>
          <cell r="B188" t="str">
            <v xml:space="preserve">20050                                                </v>
          </cell>
          <cell r="C188" t="str">
            <v>Lasarettet 16</v>
          </cell>
        </row>
        <row r="189">
          <cell r="A189" t="str">
            <v>INS0000022_QUE0002233_Rs3</v>
          </cell>
          <cell r="B189" t="str">
            <v xml:space="preserve">20052                                                </v>
          </cell>
          <cell r="C189" t="str">
            <v>Stranden 18:2</v>
          </cell>
        </row>
        <row r="190">
          <cell r="A190" t="str">
            <v>INS0000022_QUE0002233_Rs3</v>
          </cell>
          <cell r="B190" t="str">
            <v xml:space="preserve">20053                                                </v>
          </cell>
          <cell r="C190" t="str">
            <v>Stranden 18:3</v>
          </cell>
        </row>
        <row r="191">
          <cell r="A191" t="str">
            <v>INS0000022_QUE0002233_Rs3</v>
          </cell>
          <cell r="B191" t="str">
            <v xml:space="preserve">20054                                                </v>
          </cell>
          <cell r="C191" t="str">
            <v>Mimer 1</v>
          </cell>
        </row>
        <row r="192">
          <cell r="A192" t="str">
            <v>INS0000022_QUE0002233_Rs3</v>
          </cell>
          <cell r="B192" t="str">
            <v xml:space="preserve">20055                                                </v>
          </cell>
          <cell r="C192" t="str">
            <v>Björken 8</v>
          </cell>
        </row>
        <row r="193">
          <cell r="A193" t="str">
            <v>INS0000022_QUE0002233_Rs3</v>
          </cell>
          <cell r="B193" t="str">
            <v xml:space="preserve">20056                                                </v>
          </cell>
          <cell r="C193" t="str">
            <v>Gamla Bergsskolan 14</v>
          </cell>
        </row>
        <row r="194">
          <cell r="A194" t="str">
            <v>INS0000022_QUE0002233_Rs3</v>
          </cell>
          <cell r="B194" t="str">
            <v xml:space="preserve">20057                                                </v>
          </cell>
          <cell r="C194" t="str">
            <v>Verdandi 10</v>
          </cell>
        </row>
        <row r="195">
          <cell r="A195" t="str">
            <v>INS0000022_QUE0002233_Rs3</v>
          </cell>
          <cell r="B195" t="str">
            <v xml:space="preserve">20058                                                </v>
          </cell>
          <cell r="C195" t="str">
            <v>Kansliet 20</v>
          </cell>
        </row>
        <row r="196">
          <cell r="A196" t="str">
            <v>INS0000022_QUE0002233_Rs3</v>
          </cell>
          <cell r="B196" t="str">
            <v xml:space="preserve">20059                                                </v>
          </cell>
          <cell r="C196" t="str">
            <v>Tingshuset 10</v>
          </cell>
        </row>
        <row r="197">
          <cell r="A197" t="str">
            <v>INS0000022_QUE0002233_Rs3</v>
          </cell>
          <cell r="B197" t="str">
            <v xml:space="preserve">20060                                                </v>
          </cell>
          <cell r="C197" t="str">
            <v>Stranden 20:2</v>
          </cell>
        </row>
        <row r="198">
          <cell r="A198" t="str">
            <v>INS0000022_QUE0002233_Rs3</v>
          </cell>
          <cell r="B198" t="str">
            <v xml:space="preserve">20061                                                </v>
          </cell>
          <cell r="C198" t="str">
            <v>Intagan 1</v>
          </cell>
        </row>
        <row r="199">
          <cell r="A199" t="str">
            <v>INS0000022_QUE0002233_Rs3</v>
          </cell>
          <cell r="B199" t="str">
            <v xml:space="preserve">20062                                                </v>
          </cell>
          <cell r="C199" t="str">
            <v>Bordet 1</v>
          </cell>
        </row>
        <row r="200">
          <cell r="A200" t="str">
            <v>INS0000022_QUE0002233_Rs3</v>
          </cell>
          <cell r="B200" t="str">
            <v xml:space="preserve">20063                                                </v>
          </cell>
          <cell r="C200" t="str">
            <v>Tyr 10 Valhall 1</v>
          </cell>
        </row>
        <row r="201">
          <cell r="A201" t="str">
            <v>INS0000022_QUE0002233_Rs3</v>
          </cell>
          <cell r="B201" t="str">
            <v xml:space="preserve">20601                                                </v>
          </cell>
          <cell r="C201" t="str">
            <v>Målaren 3</v>
          </cell>
        </row>
        <row r="202">
          <cell r="A202" t="str">
            <v>INS0000022_QUE0002233_Rs3</v>
          </cell>
          <cell r="B202" t="str">
            <v xml:space="preserve">21004                                                </v>
          </cell>
          <cell r="C202" t="str">
            <v>Norr 31:9</v>
          </cell>
        </row>
        <row r="203">
          <cell r="A203" t="str">
            <v>INS0000022_QUE0002233_Rs3</v>
          </cell>
          <cell r="B203" t="str">
            <v xml:space="preserve">21006                                                </v>
          </cell>
          <cell r="C203" t="str">
            <v>Dalslänningen 6</v>
          </cell>
        </row>
        <row r="204">
          <cell r="A204" t="str">
            <v>INS0000022_QUE0002233_Rs3</v>
          </cell>
          <cell r="B204" t="str">
            <v xml:space="preserve">21007                                                </v>
          </cell>
          <cell r="C204" t="str">
            <v>Skrivaren 4</v>
          </cell>
        </row>
        <row r="205">
          <cell r="A205" t="str">
            <v>INS0000022_QUE0002233_Rs3</v>
          </cell>
          <cell r="B205" t="str">
            <v xml:space="preserve">21008                                                </v>
          </cell>
          <cell r="C205" t="str">
            <v>Näringen 21:2</v>
          </cell>
        </row>
        <row r="206">
          <cell r="A206" t="str">
            <v>INS0000022_QUE0002233_Rs3</v>
          </cell>
          <cell r="B206" t="str">
            <v xml:space="preserve">21011                                                </v>
          </cell>
          <cell r="C206" t="str">
            <v>Norr 29:5</v>
          </cell>
        </row>
        <row r="207">
          <cell r="A207" t="str">
            <v>INS0000022_QUE0002233_Rs3</v>
          </cell>
          <cell r="B207" t="str">
            <v xml:space="preserve">21028                                                </v>
          </cell>
          <cell r="C207" t="str">
            <v>Norr 31:8</v>
          </cell>
        </row>
        <row r="208">
          <cell r="A208" t="str">
            <v>INS0000022_QUE0002233_Rs3</v>
          </cell>
          <cell r="B208" t="str">
            <v xml:space="preserve">21361                                                </v>
          </cell>
          <cell r="C208" t="str">
            <v>Norr 30:5</v>
          </cell>
        </row>
        <row r="209">
          <cell r="A209" t="str">
            <v>INS0000022_QUE0002233_Rs3</v>
          </cell>
          <cell r="B209" t="str">
            <v xml:space="preserve">01049                                                </v>
          </cell>
          <cell r="C209" t="str">
            <v>Ringpärmen 6</v>
          </cell>
        </row>
        <row r="210">
          <cell r="A210" t="str">
            <v>INS0000022_QUE0002233_Rs3</v>
          </cell>
          <cell r="B210" t="str">
            <v xml:space="preserve">109                                                  </v>
          </cell>
          <cell r="C210" t="str">
            <v>Bellona 5</v>
          </cell>
        </row>
        <row r="211">
          <cell r="A211" t="str">
            <v>INS0000022_QUE0002233_Rs3</v>
          </cell>
          <cell r="B211" t="str">
            <v xml:space="preserve">554                                                  </v>
          </cell>
          <cell r="C211" t="str">
            <v>Starkströmmen 2 &amp; 4</v>
          </cell>
        </row>
        <row r="212">
          <cell r="A212" t="str">
            <v>INS0000022_QUE0002233_Rs3</v>
          </cell>
          <cell r="B212" t="str">
            <v xml:space="preserve">568                                                  </v>
          </cell>
          <cell r="C212" t="str">
            <v>Pomona 1</v>
          </cell>
        </row>
        <row r="213">
          <cell r="A213" t="str">
            <v>INS0000022_QUE0002233_Rs3</v>
          </cell>
          <cell r="B213" t="str">
            <v xml:space="preserve">572                                                  </v>
          </cell>
          <cell r="C213" t="str">
            <v>Städet 3</v>
          </cell>
        </row>
        <row r="214">
          <cell r="A214" t="str">
            <v>INS0000022_QUE0002233_Rs3</v>
          </cell>
          <cell r="B214" t="str">
            <v xml:space="preserve">574                                                  </v>
          </cell>
          <cell r="C214" t="str">
            <v>Städet 1</v>
          </cell>
        </row>
        <row r="215">
          <cell r="A215" t="str">
            <v>INS0000022_QUE0002233_Rs3</v>
          </cell>
          <cell r="B215" t="str">
            <v xml:space="preserve">601                                                  </v>
          </cell>
          <cell r="C215" t="str">
            <v>Lyckan 10</v>
          </cell>
        </row>
        <row r="216">
          <cell r="A216" t="str">
            <v>INS0000022_QUE0002233_Rs3</v>
          </cell>
          <cell r="B216" t="str">
            <v xml:space="preserve">609                                                  </v>
          </cell>
          <cell r="C216" t="str">
            <v>Styckjunkaren 2</v>
          </cell>
        </row>
        <row r="217">
          <cell r="A217" t="str">
            <v>INS0000022_QUE0002233_Rs3</v>
          </cell>
          <cell r="B217" t="str">
            <v xml:space="preserve">611                                                  </v>
          </cell>
          <cell r="C217" t="str">
            <v>Albydal 3</v>
          </cell>
        </row>
        <row r="218">
          <cell r="A218" t="str">
            <v>INS0000022_QUE0002233_Rs3</v>
          </cell>
          <cell r="B218" t="str">
            <v xml:space="preserve">617                                                  </v>
          </cell>
          <cell r="C218" t="str">
            <v>Godset 4</v>
          </cell>
        </row>
        <row r="219">
          <cell r="A219" t="str">
            <v>INS0000022_QUE0002233_Rs3</v>
          </cell>
          <cell r="B219" t="str">
            <v xml:space="preserve">619                                                  </v>
          </cell>
          <cell r="C219" t="str">
            <v>Kronan 1</v>
          </cell>
        </row>
        <row r="220">
          <cell r="A220" t="str">
            <v>INS0000022_QUE0002233_Rs3</v>
          </cell>
          <cell r="B220" t="str">
            <v xml:space="preserve">631                                                  </v>
          </cell>
          <cell r="C220" t="str">
            <v>Skjutsgossen 8</v>
          </cell>
        </row>
        <row r="221">
          <cell r="A221" t="str">
            <v>INS0000022_QUE0002233_Rs3</v>
          </cell>
          <cell r="B221" t="str">
            <v xml:space="preserve">652                                                  </v>
          </cell>
          <cell r="C221" t="str">
            <v>Lyckan 9</v>
          </cell>
        </row>
        <row r="222">
          <cell r="A222" t="str">
            <v>INS0000022_QUE0002233_Rs3</v>
          </cell>
          <cell r="B222" t="str">
            <v xml:space="preserve">660                                                  </v>
          </cell>
          <cell r="C222" t="str">
            <v>Båglampan 35</v>
          </cell>
        </row>
        <row r="223">
          <cell r="A223" t="str">
            <v>INS0000022_QUE0002233_Rs3</v>
          </cell>
          <cell r="B223" t="str">
            <v xml:space="preserve">665                                                  </v>
          </cell>
          <cell r="C223" t="str">
            <v>Härjedalen 16</v>
          </cell>
        </row>
        <row r="224">
          <cell r="A224" t="str">
            <v>INS0000022_QUE0002233_Rs3</v>
          </cell>
          <cell r="B224" t="str">
            <v xml:space="preserve">709                                                  </v>
          </cell>
          <cell r="C224" t="str">
            <v>Älgen 24</v>
          </cell>
        </row>
        <row r="225">
          <cell r="A225" t="str">
            <v>INS0000022_QUE0002233_Rs3</v>
          </cell>
          <cell r="B225" t="str">
            <v xml:space="preserve">2001                                                 </v>
          </cell>
          <cell r="C225" t="str">
            <v>Telefonfabriken Hus 1 + 5</v>
          </cell>
        </row>
        <row r="226">
          <cell r="A226" t="str">
            <v>INS0000022_QUE0002233_Rs3</v>
          </cell>
          <cell r="B226" t="str">
            <v xml:space="preserve">2002                                                 </v>
          </cell>
          <cell r="C226" t="str">
            <v>Telefonfabriken Hus 2</v>
          </cell>
        </row>
        <row r="227">
          <cell r="A227" t="str">
            <v>INS0000022_QUE0002233_Rs3</v>
          </cell>
          <cell r="B227" t="str">
            <v xml:space="preserve">2003                                                 </v>
          </cell>
          <cell r="C227" t="str">
            <v>Telefonfabriken Hus 3</v>
          </cell>
        </row>
        <row r="228">
          <cell r="A228" t="str">
            <v>INS0000022_QUE0002233_Rs3</v>
          </cell>
          <cell r="B228" t="str">
            <v xml:space="preserve">2004                                                 </v>
          </cell>
          <cell r="C228" t="str">
            <v>Telefonfabriken Hus 4</v>
          </cell>
        </row>
        <row r="229">
          <cell r="A229" t="str">
            <v>INS0000022_QUE0002233_Rs3</v>
          </cell>
          <cell r="B229" t="str">
            <v xml:space="preserve">2006                                                 </v>
          </cell>
          <cell r="C229" t="str">
            <v>Telefonfabriken Hus 6</v>
          </cell>
        </row>
        <row r="230">
          <cell r="A230" t="str">
            <v>INS0000022_QUE0002233_Rs3</v>
          </cell>
          <cell r="B230" t="str">
            <v xml:space="preserve">2007                                                 </v>
          </cell>
          <cell r="C230" t="str">
            <v>Telefonfabriken Hus 7</v>
          </cell>
        </row>
        <row r="231">
          <cell r="A231" t="str">
            <v>INS0000022_QUE0002233_Rs3</v>
          </cell>
          <cell r="B231" t="str">
            <v xml:space="preserve">2008                                                 </v>
          </cell>
          <cell r="C231" t="str">
            <v>Telefonfabriken Hus 8</v>
          </cell>
        </row>
        <row r="232">
          <cell r="A232" t="str">
            <v>INS0000022_QUE0002233_Rs3</v>
          </cell>
          <cell r="B232" t="str">
            <v xml:space="preserve">2009                                                 </v>
          </cell>
          <cell r="C232" t="str">
            <v>Telefonfabriken Hus 9</v>
          </cell>
        </row>
        <row r="233">
          <cell r="A233" t="str">
            <v>INS0000022_QUE0002233_Rs3</v>
          </cell>
          <cell r="B233" t="str">
            <v xml:space="preserve">2010                                                 </v>
          </cell>
          <cell r="C233" t="str">
            <v>Telefonfabriken Hus 10</v>
          </cell>
        </row>
        <row r="234">
          <cell r="A234" t="str">
            <v>INS0000022_QUE0002233_Rs3</v>
          </cell>
          <cell r="B234" t="str">
            <v xml:space="preserve">2012                                                 </v>
          </cell>
          <cell r="C234" t="str">
            <v>Telefonfabriken Hus 12 - 14</v>
          </cell>
        </row>
        <row r="235">
          <cell r="A235" t="str">
            <v>INS0000022_QUE0002233_Rs3</v>
          </cell>
          <cell r="B235" t="str">
            <v xml:space="preserve">2015                                                 </v>
          </cell>
          <cell r="C235" t="str">
            <v>Telefonfabriken Parkering</v>
          </cell>
        </row>
        <row r="236">
          <cell r="A236" t="str">
            <v>INS0000022_QUE0002233_Rs3</v>
          </cell>
          <cell r="B236" t="str">
            <v xml:space="preserve">2023                                                 </v>
          </cell>
          <cell r="C236" t="str">
            <v>Telefonfabriken Hus 23</v>
          </cell>
        </row>
        <row r="237">
          <cell r="A237" t="str">
            <v>INS0000022_QUE0002233_Rs3</v>
          </cell>
          <cell r="B237" t="str">
            <v xml:space="preserve">30408                                                </v>
          </cell>
          <cell r="C237" t="str">
            <v>Fröet 8</v>
          </cell>
        </row>
        <row r="238">
          <cell r="A238" t="str">
            <v>INS0000022_QUE0002233_Rs3</v>
          </cell>
          <cell r="B238" t="str">
            <v xml:space="preserve">311                                                  </v>
          </cell>
          <cell r="C238" t="str">
            <v>Alvik 1:18</v>
          </cell>
        </row>
        <row r="239">
          <cell r="A239" t="str">
            <v>INS0000022_QUE0002233_Rs3</v>
          </cell>
          <cell r="B239" t="str">
            <v xml:space="preserve">422                                                  </v>
          </cell>
          <cell r="C239" t="str">
            <v>369:36 Hus A1a</v>
          </cell>
        </row>
        <row r="240">
          <cell r="A240" t="str">
            <v>INS0000022_QUE0002233_Rs3</v>
          </cell>
          <cell r="B240" t="str">
            <v xml:space="preserve">423                                                  </v>
          </cell>
          <cell r="C240" t="str">
            <v>369:35 Hus A2</v>
          </cell>
        </row>
        <row r="241">
          <cell r="A241" t="str">
            <v>INS0000022_QUE0002233_Rs3</v>
          </cell>
          <cell r="B241" t="str">
            <v xml:space="preserve">424                                                  </v>
          </cell>
          <cell r="C241" t="str">
            <v>369:34 Hus A4</v>
          </cell>
        </row>
        <row r="242">
          <cell r="A242" t="str">
            <v>INS0000022_QUE0002233_Rs3</v>
          </cell>
          <cell r="B242" t="str">
            <v xml:space="preserve">604                                                  </v>
          </cell>
          <cell r="C242" t="str">
            <v>Skravelberget Mindre 7</v>
          </cell>
        </row>
        <row r="243">
          <cell r="A243" t="str">
            <v>INS0000022_QUE0002233_Rs3</v>
          </cell>
          <cell r="B243" t="str">
            <v xml:space="preserve">426                                                  </v>
          </cell>
          <cell r="C243" t="str">
            <v>13:77 Hus 81-82</v>
          </cell>
        </row>
        <row r="244">
          <cell r="A244" t="str">
            <v>INS0000022_QUE0002233_Rs3</v>
          </cell>
          <cell r="B244" t="str">
            <v xml:space="preserve">608                                                  </v>
          </cell>
          <cell r="C244" t="str">
            <v>Skravelberget Mindre 9</v>
          </cell>
        </row>
        <row r="245">
          <cell r="A245" t="str">
            <v>INS0000022_QUE0002233_Rs3</v>
          </cell>
          <cell r="B245" t="str">
            <v xml:space="preserve">427                                                  </v>
          </cell>
          <cell r="C245" t="str">
            <v>13:77 Hus 83</v>
          </cell>
        </row>
        <row r="246">
          <cell r="A246" t="str">
            <v>INS0000022_QUE0002233_Rs3</v>
          </cell>
          <cell r="B246" t="str">
            <v xml:space="preserve">429                                                  </v>
          </cell>
          <cell r="C246" t="str">
            <v>13:77 Garage Hus 104</v>
          </cell>
        </row>
        <row r="247">
          <cell r="A247" t="str">
            <v>INS0000022_QUE0002233_Rs3</v>
          </cell>
          <cell r="B247" t="str">
            <v xml:space="preserve">432                                                  </v>
          </cell>
          <cell r="C247" t="str">
            <v>13:78 Hus 5-7</v>
          </cell>
        </row>
        <row r="248">
          <cell r="A248" t="str">
            <v>INS0000022_QUE0002233_Rs3</v>
          </cell>
          <cell r="B248" t="str">
            <v xml:space="preserve">613                                                  </v>
          </cell>
          <cell r="C248" t="str">
            <v>Förbrännaren 2</v>
          </cell>
        </row>
        <row r="249">
          <cell r="A249" t="str">
            <v>INS0000022_QUE0002233_Rs3</v>
          </cell>
          <cell r="B249" t="str">
            <v xml:space="preserve">614                                                  </v>
          </cell>
          <cell r="C249" t="str">
            <v>Ulvsättra 1:90</v>
          </cell>
        </row>
        <row r="250">
          <cell r="A250" t="str">
            <v>INS0000022_QUE0002233_Rs3</v>
          </cell>
          <cell r="B250" t="str">
            <v xml:space="preserve">435                                                  </v>
          </cell>
          <cell r="C250" t="str">
            <v>13:78 Dagis</v>
          </cell>
        </row>
        <row r="251">
          <cell r="A251" t="str">
            <v>INS0000022_QUE0002233_Rs3</v>
          </cell>
          <cell r="B251" t="str">
            <v xml:space="preserve">618                                                  </v>
          </cell>
          <cell r="C251" t="str">
            <v>Gråmunkeholmen 4</v>
          </cell>
        </row>
        <row r="252">
          <cell r="A252" t="str">
            <v>INS0000022_QUE0002233_Rs3</v>
          </cell>
          <cell r="B252" t="str">
            <v xml:space="preserve">442                                                  </v>
          </cell>
          <cell r="C252" t="str">
            <v>13:79 Hus 13</v>
          </cell>
        </row>
        <row r="253">
          <cell r="A253" t="str">
            <v>INS0000022_QUE0002233_Rs3</v>
          </cell>
          <cell r="B253" t="str">
            <v xml:space="preserve">443                                                  </v>
          </cell>
          <cell r="C253" t="str">
            <v>13:79 Hus 101</v>
          </cell>
        </row>
        <row r="254">
          <cell r="A254" t="str">
            <v>INS0000022_QUE0002233_Rs3</v>
          </cell>
          <cell r="B254" t="str">
            <v xml:space="preserve">444                                                  </v>
          </cell>
          <cell r="C254" t="str">
            <v>13:82 Hus A81,102</v>
          </cell>
        </row>
        <row r="255">
          <cell r="A255" t="str">
            <v>INS0000022_QUE0002233_Rs3</v>
          </cell>
          <cell r="B255" t="str">
            <v xml:space="preserve">445                                                  </v>
          </cell>
          <cell r="C255" t="str">
            <v>13:82 Hus A80</v>
          </cell>
        </row>
        <row r="256">
          <cell r="A256" t="str">
            <v>INS0000022_QUE0002233_Rs3</v>
          </cell>
          <cell r="B256" t="str">
            <v xml:space="preserve">447                                                  </v>
          </cell>
          <cell r="C256" t="str">
            <v>369:33 Hus 14</v>
          </cell>
        </row>
        <row r="257">
          <cell r="A257" t="str">
            <v>INS0000022_QUE0002233_Rs3</v>
          </cell>
          <cell r="B257" t="str">
            <v xml:space="preserve">452                                                  </v>
          </cell>
          <cell r="C257" t="str">
            <v>369:32 Hus 15</v>
          </cell>
        </row>
        <row r="258">
          <cell r="A258" t="str">
            <v>INS0000022_QUE0002233_Rs3</v>
          </cell>
          <cell r="B258" t="str">
            <v xml:space="preserve">453                                                  </v>
          </cell>
          <cell r="C258" t="str">
            <v>369:33 Hus A30</v>
          </cell>
        </row>
        <row r="259">
          <cell r="A259" t="str">
            <v>INS0000022_QUE0002233_Rs3</v>
          </cell>
          <cell r="B259" t="str">
            <v xml:space="preserve">628                                                  </v>
          </cell>
          <cell r="C259" t="str">
            <v>Inom Vallgraven 3:2</v>
          </cell>
        </row>
        <row r="260">
          <cell r="A260" t="str">
            <v>INS0000022_QUE0002233_Rs3</v>
          </cell>
          <cell r="B260" t="str">
            <v xml:space="preserve">630                                                  </v>
          </cell>
          <cell r="C260" t="str">
            <v>Ägir 17</v>
          </cell>
        </row>
        <row r="261">
          <cell r="A261" t="str">
            <v>INS0000022_QUE0002233_Rs3</v>
          </cell>
          <cell r="B261" t="str">
            <v xml:space="preserve">454                                                  </v>
          </cell>
          <cell r="C261" t="str">
            <v>13:24 Hus A90</v>
          </cell>
        </row>
        <row r="262">
          <cell r="A262" t="str">
            <v>INS0000022_QUE0002233_Rs3</v>
          </cell>
          <cell r="B262" t="str">
            <v xml:space="preserve">455                                                  </v>
          </cell>
          <cell r="C262" t="str">
            <v>369:33 Hus A38</v>
          </cell>
        </row>
        <row r="263">
          <cell r="A263" t="str">
            <v>INS0000022_QUE0002233_Rs3</v>
          </cell>
          <cell r="B263" t="str">
            <v xml:space="preserve">461                                                  </v>
          </cell>
          <cell r="C263" t="str">
            <v>369:34 Hus 105</v>
          </cell>
        </row>
        <row r="264">
          <cell r="A264" t="str">
            <v>INS0000022_QUE0002233_Rs3</v>
          </cell>
          <cell r="B264" t="str">
            <v xml:space="preserve">462                                                  </v>
          </cell>
          <cell r="C264" t="str">
            <v>362:3 Hus 30</v>
          </cell>
        </row>
        <row r="265">
          <cell r="A265" t="str">
            <v>INS0000022_QUE0002233_Rs3</v>
          </cell>
          <cell r="B265" t="str">
            <v xml:space="preserve">472                                                  </v>
          </cell>
          <cell r="C265" t="str">
            <v>13:76 Hus 9A</v>
          </cell>
        </row>
        <row r="266">
          <cell r="A266" t="str">
            <v>INS0000022_QUE0002233_Rs3</v>
          </cell>
          <cell r="B266" t="str">
            <v xml:space="preserve">477                                                  </v>
          </cell>
          <cell r="C266" t="str">
            <v xml:space="preserve"> 13:87 Hus 67-68 (f.d. Båthamnen)</v>
          </cell>
        </row>
        <row r="267">
          <cell r="A267" t="str">
            <v>INS0000022_QUE0002233_Rs3</v>
          </cell>
          <cell r="B267" t="str">
            <v xml:space="preserve">478                                                  </v>
          </cell>
          <cell r="C267" t="str">
            <v>13:87 Hus 65-66 (f.d. Hamnplan)</v>
          </cell>
        </row>
        <row r="268">
          <cell r="A268" t="str">
            <v>INS0000022_QUE0002233_Rs3</v>
          </cell>
          <cell r="B268" t="str">
            <v xml:space="preserve">479                                                  </v>
          </cell>
          <cell r="C268" t="str">
            <v>13:87 Hus 62-64</v>
          </cell>
        </row>
        <row r="269">
          <cell r="A269" t="str">
            <v>INS0000022_QUE0002233_Rs3</v>
          </cell>
          <cell r="B269" t="str">
            <v xml:space="preserve">480                                                  </v>
          </cell>
          <cell r="C269" t="str">
            <v>13:87 Bryggan</v>
          </cell>
        </row>
        <row r="270">
          <cell r="A270" t="str">
            <v>INS0000022_QUE0002233_Rs3</v>
          </cell>
          <cell r="B270" t="str">
            <v xml:space="preserve">481                                                  </v>
          </cell>
          <cell r="C270" t="str">
            <v>13:87 Hus 18</v>
          </cell>
        </row>
        <row r="271">
          <cell r="A271" t="str">
            <v>INS0000022_QUE0002233_Rs3</v>
          </cell>
          <cell r="B271" t="str">
            <v xml:space="preserve">482                                                  </v>
          </cell>
          <cell r="C271" t="str">
            <v>13:87 Hus 19-22</v>
          </cell>
        </row>
        <row r="272">
          <cell r="A272" t="str">
            <v>INS0000022_QUE0002233_Rs3</v>
          </cell>
          <cell r="B272" t="str">
            <v xml:space="preserve">623                                                  </v>
          </cell>
          <cell r="C272" t="str">
            <v>Nöten 5</v>
          </cell>
        </row>
        <row r="273">
          <cell r="A273" t="str">
            <v>INS0000022_QUE0002233_Rs3</v>
          </cell>
          <cell r="B273" t="str">
            <v xml:space="preserve">624                                                  </v>
          </cell>
          <cell r="C273" t="str">
            <v>Nöten 3</v>
          </cell>
        </row>
        <row r="274">
          <cell r="A274" t="str">
            <v>INS0000022_QUE0002233_Rs3</v>
          </cell>
          <cell r="B274" t="str">
            <v xml:space="preserve">509                                                  </v>
          </cell>
          <cell r="C274" t="str">
            <v>Inom Vallgraven 20:7</v>
          </cell>
        </row>
        <row r="275">
          <cell r="A275" t="str">
            <v>INS0000022_QUE0002233_Rs3</v>
          </cell>
          <cell r="B275" t="str">
            <v xml:space="preserve">648                                                  </v>
          </cell>
          <cell r="C275" t="str">
            <v>Sparbössan 2</v>
          </cell>
        </row>
        <row r="276">
          <cell r="A276" t="str">
            <v>INS0000022_QUE0002233_Rs3</v>
          </cell>
          <cell r="B276" t="str">
            <v xml:space="preserve">651                                                  </v>
          </cell>
          <cell r="C276" t="str">
            <v>Skönsberg 1:7, 1:8</v>
          </cell>
        </row>
        <row r="277">
          <cell r="A277" t="str">
            <v>INS0000022_QUE0002233_Rs3</v>
          </cell>
          <cell r="B277" t="str">
            <v xml:space="preserve">510                                                  </v>
          </cell>
          <cell r="C277" t="str">
            <v>Inom Vallgraven 21:11</v>
          </cell>
        </row>
        <row r="278">
          <cell r="A278" t="str">
            <v>INS0000022_QUE0002233_Rs3</v>
          </cell>
          <cell r="B278" t="str">
            <v xml:space="preserve">552                                                  </v>
          </cell>
          <cell r="C278" t="str">
            <v>Reval</v>
          </cell>
        </row>
        <row r="279">
          <cell r="A279" t="str">
            <v>INS0000022_QUE0002233_Rs3</v>
          </cell>
          <cell r="B279" t="str">
            <v xml:space="preserve">654                                                  </v>
          </cell>
          <cell r="C279" t="str">
            <v>Bacchus 1 mfl</v>
          </cell>
        </row>
        <row r="280">
          <cell r="A280" t="str">
            <v>INS0000022_QUE0002233_Rs3</v>
          </cell>
          <cell r="B280" t="str">
            <v xml:space="preserve">655                                                  </v>
          </cell>
          <cell r="C280" t="str">
            <v>Rotundan 3</v>
          </cell>
        </row>
        <row r="281">
          <cell r="A281" t="str">
            <v>INS0000022_QUE0002233_Rs3</v>
          </cell>
          <cell r="B281" t="str">
            <v xml:space="preserve">553                                                  </v>
          </cell>
          <cell r="C281" t="str">
            <v>Stralsund</v>
          </cell>
        </row>
        <row r="282">
          <cell r="A282" t="str">
            <v>INS0000022_QUE0002233_Rs3</v>
          </cell>
          <cell r="B282" t="str">
            <v xml:space="preserve">555                                                  </v>
          </cell>
          <cell r="C282" t="str">
            <v>Reval 1 i KB 59</v>
          </cell>
        </row>
        <row r="283">
          <cell r="A283" t="str">
            <v>INS0000022_QUE0002233_Rs3</v>
          </cell>
          <cell r="B283" t="str">
            <v xml:space="preserve">511                                                  </v>
          </cell>
          <cell r="C283" t="str">
            <v>Inom Vallgraven 22:15 &amp; 22:18</v>
          </cell>
        </row>
        <row r="284">
          <cell r="A284" t="str">
            <v>INS0000022_QUE0002233_Rs3</v>
          </cell>
          <cell r="B284" t="str">
            <v xml:space="preserve">634                                                  </v>
          </cell>
          <cell r="C284" t="str">
            <v>Sävenäs 67:3</v>
          </cell>
        </row>
        <row r="285">
          <cell r="A285" t="str">
            <v>INS0000022_QUE0002233_Rs3</v>
          </cell>
          <cell r="B285" t="str">
            <v xml:space="preserve">637                                                  </v>
          </cell>
          <cell r="C285" t="str">
            <v>Högsbo 7:10</v>
          </cell>
        </row>
        <row r="286">
          <cell r="A286" t="str">
            <v>INS0000022_QUE0002233_Rs3</v>
          </cell>
          <cell r="B286" t="str">
            <v xml:space="preserve">664                                                  </v>
          </cell>
          <cell r="C286" t="str">
            <v>Västerbotten 18 - 19</v>
          </cell>
        </row>
        <row r="287">
          <cell r="A287" t="str">
            <v>INS0000022_QUE0002233_Rs3</v>
          </cell>
          <cell r="B287" t="str">
            <v xml:space="preserve">638                                                  </v>
          </cell>
          <cell r="C287" t="str">
            <v>Inom Vallgraven 33:10</v>
          </cell>
        </row>
        <row r="288">
          <cell r="A288" t="str">
            <v>INS0000022_QUE0002233_Rs3</v>
          </cell>
          <cell r="B288" t="str">
            <v xml:space="preserve">667                                                  </v>
          </cell>
          <cell r="C288" t="str">
            <v>Belgien Norra 19</v>
          </cell>
        </row>
        <row r="289">
          <cell r="A289" t="str">
            <v>INS0000022_QUE0002233_Rs3</v>
          </cell>
          <cell r="B289" t="str">
            <v xml:space="preserve">639                                                  </v>
          </cell>
          <cell r="C289" t="str">
            <v>Inom Vallgraven 59:14 &amp; 59:9</v>
          </cell>
        </row>
        <row r="290">
          <cell r="A290" t="str">
            <v>INS0000022_QUE0002233_Rs3</v>
          </cell>
          <cell r="B290" t="str">
            <v xml:space="preserve">640                                                  </v>
          </cell>
          <cell r="C290" t="str">
            <v>Inom Vallgraven 61:11</v>
          </cell>
        </row>
        <row r="291">
          <cell r="A291" t="str">
            <v>INS0000022_QUE0002233_Rs3</v>
          </cell>
          <cell r="B291" t="str">
            <v xml:space="preserve">672                                                  </v>
          </cell>
          <cell r="C291" t="str">
            <v>Växlaren 11</v>
          </cell>
        </row>
        <row r="292">
          <cell r="A292" t="str">
            <v>INS0000022_QUE0002233_Rs3</v>
          </cell>
          <cell r="B292" t="str">
            <v xml:space="preserve">668                                                  </v>
          </cell>
          <cell r="C292" t="str">
            <v>Inom Vallgraven 6:1</v>
          </cell>
        </row>
        <row r="293">
          <cell r="A293" t="str">
            <v>INS0000022_QUE0002233_Rs3</v>
          </cell>
          <cell r="B293" t="str">
            <v xml:space="preserve">676                                                  </v>
          </cell>
          <cell r="C293" t="str">
            <v>Bocken 34</v>
          </cell>
        </row>
        <row r="294">
          <cell r="A294" t="str">
            <v>INS0000022_QUE0002233_Rs3</v>
          </cell>
          <cell r="B294" t="str">
            <v xml:space="preserve">677                                                  </v>
          </cell>
          <cell r="C294" t="str">
            <v>Krejaren 3</v>
          </cell>
        </row>
        <row r="295">
          <cell r="A295" t="str">
            <v>INS0000022_QUE0002233_Rs3</v>
          </cell>
          <cell r="B295" t="str">
            <v xml:space="preserve">692                                                  </v>
          </cell>
          <cell r="C295" t="str">
            <v>Inom Vallgraven 7:5</v>
          </cell>
        </row>
        <row r="296">
          <cell r="A296" t="str">
            <v>INS0000022_QUE0002233_Rs3</v>
          </cell>
          <cell r="B296" t="str">
            <v xml:space="preserve">679                                                  </v>
          </cell>
          <cell r="C296" t="str">
            <v>Pumpstocken 13</v>
          </cell>
        </row>
        <row r="297">
          <cell r="A297" t="str">
            <v>INS0000022_QUE0002233_Rs3</v>
          </cell>
          <cell r="B297" t="str">
            <v xml:space="preserve">696                                                  </v>
          </cell>
          <cell r="C297" t="str">
            <v>Lorensberg 56:9</v>
          </cell>
        </row>
        <row r="298">
          <cell r="A298" t="str">
            <v>INS0000022_QUE0002233_Rs3</v>
          </cell>
          <cell r="B298" t="str">
            <v xml:space="preserve">681                                                  </v>
          </cell>
          <cell r="C298" t="str">
            <v>Stuten 12</v>
          </cell>
        </row>
        <row r="299">
          <cell r="A299" t="str">
            <v>INS0000022_QUE0002233_Rs3</v>
          </cell>
          <cell r="B299" t="str">
            <v xml:space="preserve">682                                                  </v>
          </cell>
          <cell r="C299" t="str">
            <v>Stuten 15</v>
          </cell>
        </row>
        <row r="300">
          <cell r="A300" t="str">
            <v>INS0000022_QUE0002233_Rs3</v>
          </cell>
          <cell r="B300" t="str">
            <v xml:space="preserve">03008                                                </v>
          </cell>
          <cell r="C300" t="str">
            <v>Dragarbrunn 18:2</v>
          </cell>
        </row>
        <row r="301">
          <cell r="A301" t="str">
            <v>INS0000022_QUE0002233_Rs3</v>
          </cell>
          <cell r="B301" t="str">
            <v xml:space="preserve">03009                                                </v>
          </cell>
          <cell r="C301" t="str">
            <v>Dragarbrunn 18:7</v>
          </cell>
        </row>
        <row r="302">
          <cell r="A302" t="str">
            <v>INS0000022_QUE0002233_Rs3</v>
          </cell>
          <cell r="B302" t="str">
            <v xml:space="preserve">03021                                                </v>
          </cell>
          <cell r="C302" t="str">
            <v>Boländer 14:2</v>
          </cell>
        </row>
        <row r="303">
          <cell r="A303" t="str">
            <v>INS0000022_QUE0002233_Rs3</v>
          </cell>
          <cell r="B303" t="str">
            <v xml:space="preserve">03024                                                </v>
          </cell>
          <cell r="C303" t="str">
            <v>Kvarngärdet 1:19</v>
          </cell>
        </row>
        <row r="304">
          <cell r="A304" t="str">
            <v>INS0000022_QUE0002233_Rs3</v>
          </cell>
          <cell r="B304" t="str">
            <v xml:space="preserve">03064                                                </v>
          </cell>
          <cell r="C304" t="str">
            <v>Dragarbrunn 28:5</v>
          </cell>
        </row>
        <row r="305">
          <cell r="A305" t="str">
            <v>INS0000022_QUE0002233_Rs3</v>
          </cell>
          <cell r="B305" t="str">
            <v xml:space="preserve">03221                                                </v>
          </cell>
          <cell r="C305" t="str">
            <v>Kungsängen 14:2</v>
          </cell>
        </row>
        <row r="306">
          <cell r="A306" t="str">
            <v>INS0000022_QUE0002233_Rs3</v>
          </cell>
          <cell r="B306" t="str">
            <v xml:space="preserve">689                                                  </v>
          </cell>
          <cell r="C306" t="str">
            <v>Flygaren 15</v>
          </cell>
        </row>
        <row r="307">
          <cell r="A307" t="str">
            <v>INS0000022_QUE0002233_Rs3</v>
          </cell>
          <cell r="B307" t="str">
            <v xml:space="preserve">690                                                  </v>
          </cell>
          <cell r="C307" t="str">
            <v>Flygaren 16</v>
          </cell>
        </row>
        <row r="308">
          <cell r="A308" t="str">
            <v>INS0000022_QUE0002233_Rs3</v>
          </cell>
          <cell r="B308" t="str">
            <v xml:space="preserve">512                                                  </v>
          </cell>
          <cell r="C308" t="str">
            <v>Dragarbrunn 21:5</v>
          </cell>
        </row>
        <row r="309">
          <cell r="A309" t="str">
            <v>INS0000022_QUE0002233_Rs3</v>
          </cell>
          <cell r="B309" t="str">
            <v xml:space="preserve">54101                                                </v>
          </cell>
          <cell r="C309" t="str">
            <v>Oscar II</v>
          </cell>
        </row>
        <row r="310">
          <cell r="A310" t="str">
            <v>INS0000022_QUE0002233_Rs3</v>
          </cell>
          <cell r="B310" t="str">
            <v xml:space="preserve">54102                                                </v>
          </cell>
          <cell r="C310" t="str">
            <v>Majoren</v>
          </cell>
        </row>
        <row r="311">
          <cell r="A311" t="str">
            <v>INS0000022_QUE0002233_Rs3</v>
          </cell>
          <cell r="B311" t="str">
            <v xml:space="preserve">54103                                                </v>
          </cell>
          <cell r="C311" t="str">
            <v>Översten</v>
          </cell>
        </row>
        <row r="312">
          <cell r="A312" t="str">
            <v>INS0000022_QUE0002233_Rs3</v>
          </cell>
          <cell r="B312" t="str">
            <v xml:space="preserve">54104                                                </v>
          </cell>
          <cell r="C312" t="str">
            <v>Generalen</v>
          </cell>
        </row>
        <row r="313">
          <cell r="A313" t="str">
            <v>INS0000022_QUE0002233_Rs3</v>
          </cell>
          <cell r="B313" t="str">
            <v xml:space="preserve">697                                                  </v>
          </cell>
          <cell r="C313" t="str">
            <v>Torgbacken 18</v>
          </cell>
        </row>
        <row r="314">
          <cell r="A314" t="str">
            <v>INS0000022_QUE0002233_Rs3</v>
          </cell>
          <cell r="B314" t="str">
            <v xml:space="preserve">699                                                  </v>
          </cell>
          <cell r="C314" t="str">
            <v>Sågen 5</v>
          </cell>
        </row>
        <row r="315">
          <cell r="A315" t="str">
            <v>INS0000022_QUE0002233_Rs3</v>
          </cell>
          <cell r="B315" t="str">
            <v xml:space="preserve">54113                                                </v>
          </cell>
          <cell r="C315" t="str">
            <v>Finkan</v>
          </cell>
        </row>
        <row r="316">
          <cell r="A316" t="str">
            <v>INS0000022_QUE0002233_Rs3</v>
          </cell>
          <cell r="B316" t="str">
            <v xml:space="preserve">7003                                                 </v>
          </cell>
          <cell r="C316" t="str">
            <v>Skvalberget 31</v>
          </cell>
        </row>
        <row r="317">
          <cell r="A317" t="str">
            <v>INS0000022_QUE0002233_Rs3</v>
          </cell>
          <cell r="B317" t="str">
            <v xml:space="preserve">7004                                                 </v>
          </cell>
          <cell r="C317" t="str">
            <v>Sälgen 8</v>
          </cell>
        </row>
        <row r="318">
          <cell r="A318" t="str">
            <v>INS0000022_QUE0002233_Rs3</v>
          </cell>
          <cell r="B318" t="str">
            <v xml:space="preserve">703                                                  </v>
          </cell>
          <cell r="C318" t="str">
            <v>Sobeln 1</v>
          </cell>
        </row>
        <row r="319">
          <cell r="A319" t="str">
            <v>INS0000022_QUE0002233_Rs3</v>
          </cell>
          <cell r="B319" t="str">
            <v xml:space="preserve">54114                                                </v>
          </cell>
          <cell r="C319" t="str">
            <v>Stallet</v>
          </cell>
        </row>
        <row r="320">
          <cell r="A320" t="str">
            <v>INS0000022_QUE0002233_Rs3</v>
          </cell>
          <cell r="B320" t="str">
            <v xml:space="preserve">705                                                  </v>
          </cell>
          <cell r="C320" t="str">
            <v>Geten 26</v>
          </cell>
        </row>
        <row r="321">
          <cell r="A321" t="str">
            <v>INS0000022_QUE0002233_Rs3</v>
          </cell>
          <cell r="B321" t="str">
            <v xml:space="preserve">54123                                                </v>
          </cell>
          <cell r="C321" t="str">
            <v>Gymnastiksalen</v>
          </cell>
        </row>
        <row r="322">
          <cell r="A322" t="str">
            <v>INS0000022_QUE0002233_Rs3</v>
          </cell>
          <cell r="B322" t="str">
            <v xml:space="preserve">54128                                                </v>
          </cell>
          <cell r="C322" t="str">
            <v>Veterinären</v>
          </cell>
        </row>
        <row r="323">
          <cell r="A323" t="str">
            <v>INS0000022_QUE0002233_Rs3</v>
          </cell>
          <cell r="B323" t="str">
            <v xml:space="preserve">54159                                                </v>
          </cell>
          <cell r="C323" t="str">
            <v>Kaptenen</v>
          </cell>
        </row>
        <row r="324">
          <cell r="A324" t="str">
            <v>INS0000022_QUE0002233_Rs3</v>
          </cell>
          <cell r="B324" t="str">
            <v xml:space="preserve">54176                                                </v>
          </cell>
          <cell r="C324" t="str">
            <v>Staben</v>
          </cell>
        </row>
        <row r="325">
          <cell r="A325" t="str">
            <v>INS0000022_QUE0002233_Rs3</v>
          </cell>
          <cell r="B325" t="str">
            <v xml:space="preserve">711                                                  </v>
          </cell>
          <cell r="C325" t="str">
            <v>Vattentornet 3</v>
          </cell>
        </row>
        <row r="326">
          <cell r="A326" t="str">
            <v>INS0000022_QUE0002233_Rs3</v>
          </cell>
          <cell r="B326" t="str">
            <v xml:space="preserve">712                                                  </v>
          </cell>
          <cell r="C326" t="str">
            <v>Bergsund 40</v>
          </cell>
        </row>
        <row r="327">
          <cell r="A327" t="str">
            <v>INS0000022_QUE0002233_Rs3</v>
          </cell>
          <cell r="B327" t="str">
            <v xml:space="preserve">713                                                  </v>
          </cell>
          <cell r="C327" t="str">
            <v>Isbrytaren 20</v>
          </cell>
        </row>
        <row r="328">
          <cell r="A328" t="str">
            <v>INS0000022_QUE0002233_Rs3</v>
          </cell>
          <cell r="B328" t="str">
            <v xml:space="preserve">54188                                                </v>
          </cell>
          <cell r="C328" t="str">
            <v>Baracken</v>
          </cell>
        </row>
        <row r="329">
          <cell r="A329" t="str">
            <v>INS0000022_QUE0002233_Rs3</v>
          </cell>
          <cell r="B329" t="str">
            <v xml:space="preserve">715                                                  </v>
          </cell>
          <cell r="C329" t="str">
            <v>Primusköket 9</v>
          </cell>
        </row>
        <row r="330">
          <cell r="A330" t="str">
            <v>INS0000022_QUE0002233_Rs3</v>
          </cell>
          <cell r="B330" t="str">
            <v xml:space="preserve">54301                                                </v>
          </cell>
          <cell r="C330" t="str">
            <v>Husaren</v>
          </cell>
        </row>
        <row r="331">
          <cell r="A331" t="str">
            <v>INS0000022_QUE0002233_Rs3</v>
          </cell>
          <cell r="B331" t="str">
            <v xml:space="preserve">717                                                  </v>
          </cell>
          <cell r="C331" t="str">
            <v>Primusköket 10</v>
          </cell>
        </row>
        <row r="332">
          <cell r="A332" t="str">
            <v>INS0000022_QUE0002233_Rs3</v>
          </cell>
          <cell r="B332" t="str">
            <v xml:space="preserve">54302                                                </v>
          </cell>
          <cell r="C332" t="str">
            <v>Mtc</v>
          </cell>
        </row>
        <row r="333">
          <cell r="A333" t="str">
            <v>INS0000022_QUE0002233_Rs3</v>
          </cell>
          <cell r="B333" t="str">
            <v xml:space="preserve">719                                                  </v>
          </cell>
          <cell r="C333" t="str">
            <v>Geten 25</v>
          </cell>
        </row>
        <row r="334">
          <cell r="A334" t="str">
            <v>INS0000022_QUE0002233_Rs3</v>
          </cell>
          <cell r="B334" t="str">
            <v xml:space="preserve">720                                                  </v>
          </cell>
          <cell r="C334" t="str">
            <v>Torsviggen 2</v>
          </cell>
        </row>
        <row r="335">
          <cell r="A335" t="str">
            <v>INS0000022_QUE0002233_Rs3</v>
          </cell>
          <cell r="B335" t="str">
            <v xml:space="preserve">721                                                  </v>
          </cell>
          <cell r="C335" t="str">
            <v>Torsviggen 3</v>
          </cell>
        </row>
        <row r="336">
          <cell r="A336" t="str">
            <v>INS0000022_QUE0002233_Rs3</v>
          </cell>
          <cell r="B336" t="str">
            <v xml:space="preserve">722                                                  </v>
          </cell>
          <cell r="C336" t="str">
            <v>Stenbrottet 4</v>
          </cell>
        </row>
        <row r="337">
          <cell r="A337" t="str">
            <v>INS0000022_QUE0002233_Rs3</v>
          </cell>
          <cell r="B337" t="str">
            <v xml:space="preserve">723                                                  </v>
          </cell>
          <cell r="C337" t="str">
            <v>Torsborgen 1</v>
          </cell>
        </row>
        <row r="338">
          <cell r="A338" t="str">
            <v>INS0000022_QUE0002233_Rs3</v>
          </cell>
          <cell r="B338" t="str">
            <v xml:space="preserve">724                                                  </v>
          </cell>
          <cell r="C338" t="str">
            <v>Torsborgen 2</v>
          </cell>
        </row>
        <row r="339">
          <cell r="A339" t="str">
            <v>INS0000022_QUE0002233_Rs3</v>
          </cell>
          <cell r="B339" t="str">
            <v xml:space="preserve">725                                                  </v>
          </cell>
          <cell r="C339" t="str">
            <v>Torsborgen 3</v>
          </cell>
        </row>
        <row r="340">
          <cell r="A340" t="str">
            <v>INS0000022_QUE0002233_Rs3</v>
          </cell>
          <cell r="B340" t="str">
            <v xml:space="preserve">726                                                  </v>
          </cell>
          <cell r="C340" t="str">
            <v>Torsdammen 1</v>
          </cell>
        </row>
        <row r="341">
          <cell r="A341" t="str">
            <v>INS0000022_QUE0002233_Rs3</v>
          </cell>
          <cell r="B341" t="str">
            <v xml:space="preserve">732                                                  </v>
          </cell>
          <cell r="C341" t="str">
            <v>Torselden 8</v>
          </cell>
        </row>
        <row r="342">
          <cell r="A342" t="str">
            <v>INS0000022_QUE0002233_Rs3</v>
          </cell>
          <cell r="B342" t="str">
            <v xml:space="preserve">733                                                  </v>
          </cell>
          <cell r="C342" t="str">
            <v>Torshammaren 8</v>
          </cell>
        </row>
        <row r="343">
          <cell r="A343" t="str">
            <v>INS0000022_QUE0002233_Rs3</v>
          </cell>
          <cell r="B343" t="str">
            <v xml:space="preserve">734                                                  </v>
          </cell>
          <cell r="C343" t="str">
            <v>Torsklinten 1</v>
          </cell>
        </row>
        <row r="344">
          <cell r="A344" t="str">
            <v>INS0000022_QUE0002233_Rs3</v>
          </cell>
          <cell r="B344" t="str">
            <v xml:space="preserve">735                                                  </v>
          </cell>
          <cell r="C344" t="str">
            <v>Torsklinten 2</v>
          </cell>
        </row>
        <row r="345">
          <cell r="A345" t="str">
            <v>INS0000022_QUE0002233_Rs3</v>
          </cell>
          <cell r="B345" t="str">
            <v xml:space="preserve">736                                                  </v>
          </cell>
          <cell r="C345" t="str">
            <v>Tor 2</v>
          </cell>
        </row>
        <row r="346">
          <cell r="A346" t="str">
            <v>INS0000022_QUE0002233_Rs3</v>
          </cell>
          <cell r="B346" t="str">
            <v xml:space="preserve">737                                                  </v>
          </cell>
          <cell r="C346" t="str">
            <v>Vargen 7</v>
          </cell>
        </row>
        <row r="347">
          <cell r="A347" t="str">
            <v>INS0000022_QUE0002233_Rs3</v>
          </cell>
          <cell r="B347" t="str">
            <v xml:space="preserve">738                                                  </v>
          </cell>
          <cell r="C347" t="str">
            <v>Torkan 20</v>
          </cell>
        </row>
        <row r="348">
          <cell r="A348" t="str">
            <v>INS0000022_QUE0002233_Rs3</v>
          </cell>
          <cell r="B348" t="str">
            <v xml:space="preserve">739                                                  </v>
          </cell>
          <cell r="C348" t="str">
            <v>Bunge 9</v>
          </cell>
        </row>
        <row r="349">
          <cell r="A349" t="str">
            <v>INS0000022_QUE0002233_Rs3</v>
          </cell>
          <cell r="B349" t="str">
            <v xml:space="preserve">740                                                  </v>
          </cell>
          <cell r="C349" t="str">
            <v>Bunge 17</v>
          </cell>
        </row>
        <row r="350">
          <cell r="A350" t="str">
            <v>INS0000022_QUE0002233_Rs3</v>
          </cell>
          <cell r="B350" t="str">
            <v xml:space="preserve">54303                                                </v>
          </cell>
          <cell r="C350" t="str">
            <v>Mälarskog</v>
          </cell>
        </row>
        <row r="351">
          <cell r="A351" t="str">
            <v>INS0000022_QUE0002233_Rs3</v>
          </cell>
          <cell r="B351" t="str">
            <v xml:space="preserve">54304                                                </v>
          </cell>
          <cell r="C351" t="str">
            <v>Byggnad 304</v>
          </cell>
        </row>
        <row r="352">
          <cell r="A352" t="str">
            <v>INS0000022_QUE0002233_Rs3</v>
          </cell>
          <cell r="B352" t="str">
            <v xml:space="preserve">749                                                  </v>
          </cell>
          <cell r="C352" t="str">
            <v>Hinden 9</v>
          </cell>
        </row>
        <row r="353">
          <cell r="A353" t="str">
            <v>INS0000022_QUE0002233_Rs3</v>
          </cell>
          <cell r="B353" t="str">
            <v xml:space="preserve">753                                                  </v>
          </cell>
          <cell r="C353" t="str">
            <v>Karlsvik 41</v>
          </cell>
        </row>
        <row r="354">
          <cell r="A354" t="str">
            <v>INS0000022_QUE0002233_Rs3</v>
          </cell>
          <cell r="B354" t="str">
            <v xml:space="preserve">754                                                  </v>
          </cell>
          <cell r="C354" t="str">
            <v>Källan 9</v>
          </cell>
        </row>
        <row r="355">
          <cell r="A355" t="str">
            <v>INS0000022_QUE0002233_Rs3</v>
          </cell>
          <cell r="B355" t="str">
            <v xml:space="preserve">756                                                  </v>
          </cell>
          <cell r="C355" t="str">
            <v>Sjömannen 15</v>
          </cell>
        </row>
        <row r="356">
          <cell r="A356" t="str">
            <v>INS0000022_QUE0002233_Rs3</v>
          </cell>
          <cell r="B356" t="str">
            <v xml:space="preserve">757                                                  </v>
          </cell>
          <cell r="C356" t="str">
            <v>Skvalberget 6</v>
          </cell>
        </row>
        <row r="357">
          <cell r="A357" t="str">
            <v>INS0000022_QUE0002233_Rs3</v>
          </cell>
          <cell r="B357" t="str">
            <v xml:space="preserve">758                                                  </v>
          </cell>
          <cell r="C357" t="str">
            <v>Jungfrun 21</v>
          </cell>
        </row>
        <row r="358">
          <cell r="A358" t="str">
            <v>INS0000022_QUE0002233_Rs3</v>
          </cell>
          <cell r="B358" t="str">
            <v xml:space="preserve">759                                                  </v>
          </cell>
          <cell r="C358" t="str">
            <v>Jungfrun 10</v>
          </cell>
        </row>
        <row r="359">
          <cell r="A359" t="str">
            <v>INS0000022_QUE0002233_Rs3</v>
          </cell>
          <cell r="B359" t="str">
            <v xml:space="preserve">761                                                  </v>
          </cell>
          <cell r="C359" t="str">
            <v>Hugin 20</v>
          </cell>
        </row>
        <row r="360">
          <cell r="A360" t="str">
            <v>INS0000022_QUE0002233_Rs3</v>
          </cell>
          <cell r="B360" t="str">
            <v xml:space="preserve">762                                                  </v>
          </cell>
          <cell r="C360" t="str">
            <v>Järnlodet 5</v>
          </cell>
        </row>
        <row r="361">
          <cell r="A361" t="str">
            <v>INS0000022_QUE0002233_Rs3</v>
          </cell>
          <cell r="B361" t="str">
            <v xml:space="preserve">763                                                  </v>
          </cell>
          <cell r="C361" t="str">
            <v>Sjömannen 11</v>
          </cell>
        </row>
        <row r="362">
          <cell r="A362" t="str">
            <v>INS0000022_QUE0002233_Rs3</v>
          </cell>
          <cell r="B362" t="str">
            <v xml:space="preserve">764                                                  </v>
          </cell>
          <cell r="C362" t="str">
            <v>Paraden 5</v>
          </cell>
        </row>
        <row r="363">
          <cell r="A363" t="str">
            <v>INS0000022_QUE0002233_Rs3</v>
          </cell>
          <cell r="B363" t="str">
            <v xml:space="preserve">765                                                  </v>
          </cell>
          <cell r="C363" t="str">
            <v>Nejlikan 21</v>
          </cell>
        </row>
        <row r="364">
          <cell r="A364" t="str">
            <v>INS0000022_QUE0002233_Rs3</v>
          </cell>
          <cell r="B364" t="str">
            <v xml:space="preserve">767                                                  </v>
          </cell>
          <cell r="C364" t="str">
            <v>Tamburmajoren 10</v>
          </cell>
        </row>
        <row r="365">
          <cell r="A365" t="str">
            <v>INS0000022_QUE0002233_Rs3</v>
          </cell>
          <cell r="B365" t="str">
            <v xml:space="preserve">772                                                  </v>
          </cell>
          <cell r="C365" t="str">
            <v>Brobyggaren 2</v>
          </cell>
        </row>
        <row r="366">
          <cell r="A366" t="str">
            <v>INS0000022_QUE0002233_Rs3</v>
          </cell>
          <cell r="B366" t="str">
            <v xml:space="preserve">773                                                  </v>
          </cell>
          <cell r="C366" t="str">
            <v>Rekryten 7</v>
          </cell>
        </row>
        <row r="367">
          <cell r="A367" t="str">
            <v>INS0000022_QUE0002233_Rs3</v>
          </cell>
          <cell r="B367" t="str">
            <v xml:space="preserve">744                                                  </v>
          </cell>
          <cell r="C367" t="str">
            <v>Landsknekten 20</v>
          </cell>
        </row>
        <row r="368">
          <cell r="A368" t="str">
            <v>INS0000022_QUE0002233_Rs3</v>
          </cell>
          <cell r="B368" t="str">
            <v xml:space="preserve">776                                                  </v>
          </cell>
          <cell r="C368" t="str">
            <v>Pagen 7</v>
          </cell>
        </row>
        <row r="369">
          <cell r="A369" t="str">
            <v>INS0000022_QUE0002233_Rs3</v>
          </cell>
          <cell r="B369" t="str">
            <v xml:space="preserve">779                                                  </v>
          </cell>
          <cell r="C369" t="str">
            <v>Fanan 31</v>
          </cell>
        </row>
        <row r="370">
          <cell r="A370" t="str">
            <v>INS0000022_QUE0002233_Rs3</v>
          </cell>
          <cell r="B370" t="str">
            <v xml:space="preserve">780                                                  </v>
          </cell>
          <cell r="C370" t="str">
            <v>Ugglan Mindre 3</v>
          </cell>
        </row>
        <row r="371">
          <cell r="A371" t="str">
            <v>INS0000022_QUE0002233_Rs3</v>
          </cell>
          <cell r="B371" t="str">
            <v xml:space="preserve">781                                                  </v>
          </cell>
          <cell r="C371" t="str">
            <v>Fabriken 26</v>
          </cell>
        </row>
        <row r="372">
          <cell r="A372" t="str">
            <v>INS0000022_QUE0002233_Rs3</v>
          </cell>
          <cell r="B372" t="str">
            <v xml:space="preserve">782                                                  </v>
          </cell>
          <cell r="C372" t="str">
            <v>Fanan 26, 27</v>
          </cell>
        </row>
        <row r="373">
          <cell r="A373" t="str">
            <v>INS0000022_QUE0002233_Rs3</v>
          </cell>
          <cell r="B373" t="str">
            <v xml:space="preserve">783                                                  </v>
          </cell>
          <cell r="C373" t="str">
            <v>Spettet 1</v>
          </cell>
        </row>
        <row r="374">
          <cell r="A374" t="str">
            <v>INS0000022_QUE0002233_Rs3</v>
          </cell>
          <cell r="B374" t="str">
            <v xml:space="preserve">784                                                  </v>
          </cell>
          <cell r="C374" t="str">
            <v>Spettet 8</v>
          </cell>
        </row>
        <row r="375">
          <cell r="A375" t="str">
            <v>INS0000022_QUE0002233_Rs3</v>
          </cell>
          <cell r="B375" t="str">
            <v xml:space="preserve">785                                                  </v>
          </cell>
          <cell r="C375" t="str">
            <v>Gjutformen 3</v>
          </cell>
        </row>
        <row r="376">
          <cell r="A376" t="str">
            <v>INS0000022_QUE0002233_Rs3</v>
          </cell>
          <cell r="B376" t="str">
            <v xml:space="preserve">54305                                                </v>
          </cell>
          <cell r="C376" t="str">
            <v>Byggnad 305</v>
          </cell>
        </row>
        <row r="377">
          <cell r="A377" t="str">
            <v>INS0000022_QUE0002233_Rs3</v>
          </cell>
          <cell r="B377" t="str">
            <v xml:space="preserve">54306                                                </v>
          </cell>
          <cell r="C377" t="str">
            <v>Byggnad 306</v>
          </cell>
        </row>
        <row r="378">
          <cell r="A378" t="str">
            <v>INS0000022_QUE0002233_Rs3</v>
          </cell>
          <cell r="B378" t="str">
            <v xml:space="preserve">54308                                                </v>
          </cell>
          <cell r="C378" t="str">
            <v>Byggnad 308</v>
          </cell>
        </row>
        <row r="379">
          <cell r="B379" t="str">
            <v xml:space="preserve">54312                                                </v>
          </cell>
          <cell r="C379" t="str">
            <v>Garage</v>
          </cell>
        </row>
        <row r="380">
          <cell r="A380" t="str">
            <v>INS0000022_QUE0002233_Rs3</v>
          </cell>
          <cell r="B380" t="str">
            <v xml:space="preserve">670                                                  </v>
          </cell>
          <cell r="C380" t="str">
            <v>Dragarbrunn 24:5</v>
          </cell>
        </row>
        <row r="381">
          <cell r="A381" t="str">
            <v>INS0000022_QUE0002233_Rs3</v>
          </cell>
          <cell r="B381" t="str">
            <v xml:space="preserve">301                                                  </v>
          </cell>
          <cell r="C381" t="str">
            <v>Skansen 18</v>
          </cell>
        </row>
        <row r="382">
          <cell r="A382" t="str">
            <v>INS0000022_QUE0002233_Rs3</v>
          </cell>
          <cell r="B382" t="str">
            <v xml:space="preserve">463                                                  </v>
          </cell>
          <cell r="C382" t="str">
            <v>Operan, Dramaten</v>
          </cell>
        </row>
        <row r="383">
          <cell r="A383" t="str">
            <v>INS0000022_QUE0002233_Rs3</v>
          </cell>
          <cell r="B383" t="str">
            <v xml:space="preserve">464                                                  </v>
          </cell>
          <cell r="C383" t="str">
            <v>Lightmen</v>
          </cell>
        </row>
        <row r="384">
          <cell r="A384" t="str">
            <v>INS0000022_QUE0002233_Rs3</v>
          </cell>
          <cell r="B384" t="str">
            <v xml:space="preserve">465                                                  </v>
          </cell>
          <cell r="C384" t="str">
            <v>Kajen Gäddviken</v>
          </cell>
        </row>
        <row r="385">
          <cell r="A385" t="str">
            <v>INS0000022_QUE0002233_Rs3</v>
          </cell>
          <cell r="B385" t="str">
            <v xml:space="preserve">558                                                  </v>
          </cell>
          <cell r="C385" t="str">
            <v>Munklägret 21</v>
          </cell>
        </row>
        <row r="386">
          <cell r="A386" t="str">
            <v>INS0000022_QUE0002233_Rs3</v>
          </cell>
          <cell r="B386" t="str">
            <v xml:space="preserve">560                                                  </v>
          </cell>
          <cell r="C386" t="str">
            <v>Städet 2</v>
          </cell>
        </row>
        <row r="387">
          <cell r="A387" t="str">
            <v>INS0000022_QUE0002233_Rs3</v>
          </cell>
          <cell r="B387" t="str">
            <v xml:space="preserve">569                                                  </v>
          </cell>
          <cell r="C387" t="str">
            <v>Hekla 1</v>
          </cell>
        </row>
        <row r="388">
          <cell r="A388" t="str">
            <v>INS0000022_QUE0002233_Rs3</v>
          </cell>
          <cell r="B388" t="str">
            <v xml:space="preserve">607                                                  </v>
          </cell>
          <cell r="C388" t="str">
            <v>Gångaren 10</v>
          </cell>
        </row>
        <row r="389">
          <cell r="A389" t="str">
            <v>INS0000022_QUE0002233_Rs3</v>
          </cell>
          <cell r="B389" t="str">
            <v xml:space="preserve">632                                                  </v>
          </cell>
          <cell r="C389" t="str">
            <v>Bremen 1</v>
          </cell>
        </row>
        <row r="390">
          <cell r="A390" t="str">
            <v>INS0000022_QUE0002233_Rs3</v>
          </cell>
          <cell r="B390" t="str">
            <v xml:space="preserve">822                                                  </v>
          </cell>
          <cell r="C390" t="str">
            <v>Kellgren 2</v>
          </cell>
        </row>
        <row r="391">
          <cell r="A391" t="str">
            <v>INS0000022_QUE0002233_Rs3</v>
          </cell>
          <cell r="B391" t="str">
            <v xml:space="preserve">823                                                  </v>
          </cell>
          <cell r="C391" t="str">
            <v>Krokslätt 85:3</v>
          </cell>
        </row>
        <row r="392">
          <cell r="A392" t="str">
            <v>INS0000022_QUE0002233_Rs3</v>
          </cell>
          <cell r="B392" t="str">
            <v xml:space="preserve">826                                                  </v>
          </cell>
          <cell r="C392" t="str">
            <v>Lorensberg 33:21</v>
          </cell>
        </row>
        <row r="393">
          <cell r="A393" t="str">
            <v>INS0000022_QUE0002233_Rs3</v>
          </cell>
          <cell r="B393" t="str">
            <v xml:space="preserve">827                                                  </v>
          </cell>
          <cell r="C393" t="str">
            <v>Lorensberg 33:20</v>
          </cell>
        </row>
        <row r="394">
          <cell r="A394" t="str">
            <v>INS0000022_QUE0002233_Rs3</v>
          </cell>
          <cell r="B394" t="str">
            <v xml:space="preserve">828                                                  </v>
          </cell>
          <cell r="C394" t="str">
            <v>Lorensberg 33:19</v>
          </cell>
        </row>
        <row r="395">
          <cell r="A395" t="str">
            <v>INS0000022_QUE0002233_Rs3</v>
          </cell>
          <cell r="B395" t="str">
            <v xml:space="preserve">829                                                  </v>
          </cell>
          <cell r="C395" t="str">
            <v>Lorensberg 5:3</v>
          </cell>
        </row>
        <row r="396">
          <cell r="A396" t="str">
            <v>INS0000022_QUE0002233_Rs3</v>
          </cell>
          <cell r="B396" t="str">
            <v xml:space="preserve">663                                                  </v>
          </cell>
          <cell r="C396" t="str">
            <v>Hingsten 1</v>
          </cell>
        </row>
        <row r="397">
          <cell r="A397" t="str">
            <v>INS0000022_QUE0002233_Rs3</v>
          </cell>
          <cell r="B397" t="str">
            <v xml:space="preserve">880                                                  </v>
          </cell>
          <cell r="C397" t="str">
            <v>Rotterdam 1</v>
          </cell>
        </row>
        <row r="398">
          <cell r="A398" t="str">
            <v>INS0000022_QUE0002233_Rs3</v>
          </cell>
          <cell r="B398" t="str">
            <v xml:space="preserve">40111                                                </v>
          </cell>
          <cell r="C398" t="str">
            <v>Luthagen 62:5</v>
          </cell>
        </row>
        <row r="399">
          <cell r="A399" t="str">
            <v>INS0000022_QUE0002233_Rs3</v>
          </cell>
          <cell r="B399" t="str">
            <v xml:space="preserve">40121                                                </v>
          </cell>
          <cell r="C399" t="str">
            <v>Luthagen 61:1</v>
          </cell>
        </row>
        <row r="400">
          <cell r="A400" t="str">
            <v>INS0000022_QUE0002233_Rs3</v>
          </cell>
          <cell r="B400" t="str">
            <v xml:space="preserve">40122                                                </v>
          </cell>
          <cell r="C400" t="str">
            <v>Luthagen 61:2</v>
          </cell>
        </row>
        <row r="401">
          <cell r="A401" t="str">
            <v>INS0000022_QUE0002233_Rs3</v>
          </cell>
          <cell r="B401" t="str">
            <v xml:space="preserve">40123                                                </v>
          </cell>
          <cell r="C401" t="str">
            <v>Luthagen 61:3</v>
          </cell>
        </row>
        <row r="402">
          <cell r="A402" t="str">
            <v>INS0000022_QUE0002233_Rs3</v>
          </cell>
          <cell r="B402" t="str">
            <v xml:space="preserve">40131                                                </v>
          </cell>
          <cell r="C402" t="str">
            <v>Kvarngärdet 9:1</v>
          </cell>
        </row>
        <row r="403">
          <cell r="A403" t="str">
            <v>INS0000022_QUE0002233_Rs3</v>
          </cell>
          <cell r="B403" t="str">
            <v xml:space="preserve">40132                                                </v>
          </cell>
          <cell r="C403" t="str">
            <v>Kvarngärdet 9:2</v>
          </cell>
        </row>
        <row r="404">
          <cell r="A404" t="str">
            <v>INS0000022_QUE0002233_Rs3</v>
          </cell>
          <cell r="B404" t="str">
            <v xml:space="preserve">40141                                                </v>
          </cell>
          <cell r="C404" t="str">
            <v>Kvarngärdet 6:1</v>
          </cell>
        </row>
        <row r="405">
          <cell r="A405" t="str">
            <v>INS0000022_QUE0002233_Rs3</v>
          </cell>
          <cell r="B405" t="str">
            <v xml:space="preserve">40142                                                </v>
          </cell>
          <cell r="C405" t="str">
            <v>Kvarngärdet 8:1</v>
          </cell>
        </row>
        <row r="406">
          <cell r="A406" t="str">
            <v>INS0000022_QUE0002233_Rs3</v>
          </cell>
          <cell r="B406" t="str">
            <v xml:space="preserve">40151                                                </v>
          </cell>
          <cell r="C406" t="str">
            <v>Kvarngärdet 4:1</v>
          </cell>
        </row>
        <row r="407">
          <cell r="A407" t="str">
            <v>INS0000022_QUE0002233_Rs3</v>
          </cell>
          <cell r="B407" t="str">
            <v xml:space="preserve">40161                                                </v>
          </cell>
          <cell r="C407" t="str">
            <v>Kvarngärdet 5:1</v>
          </cell>
        </row>
        <row r="408">
          <cell r="A408" t="str">
            <v>INS0000022_QUE0002233_Rs3</v>
          </cell>
          <cell r="B408" t="str">
            <v xml:space="preserve">40162                                                </v>
          </cell>
          <cell r="C408" t="str">
            <v>Kvarngärdet 7:2</v>
          </cell>
        </row>
        <row r="409">
          <cell r="A409" t="str">
            <v>INS0000022_QUE0002233_Rs3</v>
          </cell>
          <cell r="B409" t="str">
            <v xml:space="preserve">40171                                                </v>
          </cell>
          <cell r="C409" t="str">
            <v>Flogsta 13:1</v>
          </cell>
        </row>
        <row r="410">
          <cell r="A410" t="str">
            <v>INS0000022_QUE0002233_Rs3</v>
          </cell>
          <cell r="B410" t="str">
            <v xml:space="preserve">40172                                                </v>
          </cell>
          <cell r="C410" t="str">
            <v>Flogsta 14:1</v>
          </cell>
        </row>
        <row r="411">
          <cell r="A411" t="str">
            <v>INS0000022_QUE0002233_Rs3</v>
          </cell>
          <cell r="B411" t="str">
            <v xml:space="preserve">40173                                                </v>
          </cell>
          <cell r="C411" t="str">
            <v>Flogsta 15:1</v>
          </cell>
        </row>
        <row r="412">
          <cell r="A412" t="str">
            <v>INS0000022_QUE0002233_Rs3</v>
          </cell>
          <cell r="B412" t="str">
            <v xml:space="preserve">40174                                                </v>
          </cell>
          <cell r="C412" t="str">
            <v>P-Garage</v>
          </cell>
        </row>
        <row r="413">
          <cell r="A413" t="str">
            <v>INS0000022_QUE0002233_Rs3</v>
          </cell>
          <cell r="B413" t="str">
            <v xml:space="preserve">40181                                                </v>
          </cell>
          <cell r="C413" t="str">
            <v>Flogsta 23:5</v>
          </cell>
        </row>
        <row r="414">
          <cell r="A414" t="str">
            <v>INS0000022_QUE0002233_Rs3</v>
          </cell>
          <cell r="B414" t="str">
            <v xml:space="preserve">40191                                                </v>
          </cell>
          <cell r="C414" t="str">
            <v>Eriksberg 38:1</v>
          </cell>
        </row>
        <row r="415">
          <cell r="A415" t="str">
            <v>INS0000022_QUE0002233_Rs3</v>
          </cell>
          <cell r="B415" t="str">
            <v xml:space="preserve">40192                                                </v>
          </cell>
          <cell r="C415" t="str">
            <v>Eriksberg 39:1</v>
          </cell>
        </row>
        <row r="416">
          <cell r="A416" t="str">
            <v>INS0000022_QUE0002233_Rs3</v>
          </cell>
          <cell r="B416" t="str">
            <v xml:space="preserve">01051                                                </v>
          </cell>
          <cell r="C416" t="str">
            <v>Norslunda 1:7</v>
          </cell>
        </row>
        <row r="417">
          <cell r="A417" t="str">
            <v>INS0000022_QUE0002233_Rs3</v>
          </cell>
          <cell r="B417" t="str">
            <v xml:space="preserve">03062                                                </v>
          </cell>
          <cell r="C417" t="str">
            <v>Kungsängen 14:5</v>
          </cell>
        </row>
        <row r="418">
          <cell r="A418" t="str">
            <v>INS0000022_QUE0002233_Rs3</v>
          </cell>
          <cell r="B418" t="str">
            <v xml:space="preserve">05010                                                </v>
          </cell>
          <cell r="C418" t="str">
            <v>Glasstaven 2</v>
          </cell>
        </row>
        <row r="419">
          <cell r="A419" t="str">
            <v>INS0000022_QUE0002233_Rs3</v>
          </cell>
          <cell r="B419" t="str">
            <v xml:space="preserve">160                                                  </v>
          </cell>
          <cell r="C419" t="str">
            <v>Tomter-Arrende</v>
          </cell>
        </row>
        <row r="420">
          <cell r="A420" t="str">
            <v>INS0000022_QUE0002233_Rs3</v>
          </cell>
          <cell r="B420" t="str">
            <v xml:space="preserve">446                                                  </v>
          </cell>
          <cell r="C420" t="str">
            <v>13:79 Hus 130</v>
          </cell>
        </row>
        <row r="421">
          <cell r="A421" t="str">
            <v>INS0000022_QUE0002233_Rs3</v>
          </cell>
          <cell r="B421" t="str">
            <v xml:space="preserve">570                                                  </v>
          </cell>
          <cell r="C421" t="str">
            <v>Hekla 2</v>
          </cell>
        </row>
        <row r="422">
          <cell r="A422" t="str">
            <v>INS0000022_QUE0002233_Rs3</v>
          </cell>
          <cell r="B422" t="str">
            <v xml:space="preserve">621                                                  </v>
          </cell>
          <cell r="C422" t="str">
            <v>Årsta 64:1</v>
          </cell>
        </row>
        <row r="423">
          <cell r="A423" t="str">
            <v>INS0000022_QUE0002233_Rs3</v>
          </cell>
          <cell r="B423" t="str">
            <v xml:space="preserve">622                                                  </v>
          </cell>
          <cell r="C423" t="str">
            <v>Del Årsta 11:233</v>
          </cell>
        </row>
        <row r="424">
          <cell r="A424" t="str">
            <v>INS0000022_QUE0002233_Rs3</v>
          </cell>
          <cell r="B424" t="str">
            <v xml:space="preserve">625                                                  </v>
          </cell>
          <cell r="C424" t="str">
            <v>Traversen 1, 7</v>
          </cell>
        </row>
        <row r="425">
          <cell r="A425" t="str">
            <v>INS0000022_QUE0002233_Rs3</v>
          </cell>
          <cell r="B425" t="str">
            <v xml:space="preserve">653                                                  </v>
          </cell>
          <cell r="C425" t="str">
            <v>Nordstaden 10:25</v>
          </cell>
        </row>
        <row r="426">
          <cell r="A426" t="str">
            <v>INS0000022_QUE0002233_Rs3</v>
          </cell>
          <cell r="B426" t="str">
            <v xml:space="preserve">656                                                  </v>
          </cell>
          <cell r="C426" t="str">
            <v>Sejlaren 7</v>
          </cell>
        </row>
        <row r="427">
          <cell r="A427" t="str">
            <v>INS0000022_QUE0002233_Rs3</v>
          </cell>
          <cell r="B427" t="str">
            <v xml:space="preserve">658                                                  </v>
          </cell>
          <cell r="C427" t="str">
            <v>Plomben 5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_control"/>
      <sheetName val="_Parametrar"/>
      <sheetName val="_Instruktion"/>
      <sheetName val="_grunduppgifter"/>
      <sheetName val="beräkning"/>
      <sheetName val="BFO"/>
      <sheetName val="_deklarationsrapport"/>
      <sheetName val="_Rapport (fastighetsskatt tot)"/>
      <sheetName val="Rel kst-bolag"/>
      <sheetName val="bolagsuppgifter"/>
      <sheetName val="_Typkoder namn"/>
    </sheetNames>
    <sheetDataSet>
      <sheetData sheetId="0"/>
      <sheetData sheetId="1"/>
      <sheetData sheetId="2">
        <row r="3">
          <cell r="B3">
            <v>1</v>
          </cell>
        </row>
        <row r="18">
          <cell r="A18" t="str">
            <v>Lokaler</v>
          </cell>
        </row>
        <row r="19">
          <cell r="A19" t="str">
            <v>Industri</v>
          </cell>
        </row>
        <row r="20">
          <cell r="A20" t="str">
            <v>Småhus</v>
          </cell>
        </row>
        <row r="21">
          <cell r="A21" t="str">
            <v>Småhus i lantbruk</v>
          </cell>
        </row>
        <row r="22">
          <cell r="A22" t="str">
            <v>Mark</v>
          </cell>
        </row>
        <row r="23">
          <cell r="A23" t="str">
            <v>Special</v>
          </cell>
        </row>
        <row r="24">
          <cell r="A24" t="str">
            <v>Tomtmark</v>
          </cell>
        </row>
        <row r="25">
          <cell r="A25" t="str">
            <v>Tomt för småhus</v>
          </cell>
        </row>
        <row r="26">
          <cell r="A26" t="str">
            <v>Bostäder</v>
          </cell>
        </row>
        <row r="27">
          <cell r="A27" t="str">
            <v>Småhus</v>
          </cell>
        </row>
        <row r="28">
          <cell r="A28" t="str">
            <v>Småhus i lantbruk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_PARAM"/>
      <sheetName val="REPORT_PARAM"/>
      <sheetName val="Hjälp"/>
      <sheetName val="Beställning"/>
      <sheetName val="G_R"/>
      <sheetName val="G_MO"/>
      <sheetName val="G_OE"/>
      <sheetName val="G_FE"/>
      <sheetName val="G_FE_OE"/>
      <sheetName val="G_B"/>
      <sheetName val="M_R"/>
      <sheetName val="M_MO"/>
      <sheetName val="M_OE"/>
      <sheetName val="M_FE"/>
      <sheetName val="M_FE_OE"/>
      <sheetName val="M_B"/>
      <sheetName val="M_BU_R"/>
      <sheetName val="M_BU_MO"/>
      <sheetName val="M_BU_OE"/>
      <sheetName val="M_BU_FE"/>
      <sheetName val="M_BU_FE_OE"/>
      <sheetName val="M_BU_B"/>
      <sheetName val="M_K_R"/>
      <sheetName val="M_K_MO"/>
      <sheetName val="M_K_OE"/>
      <sheetName val="M_K_FE"/>
      <sheetName val="M_K_FE_OE"/>
      <sheetName val="M_K_B"/>
      <sheetName val="MO_FE"/>
      <sheetName val="FE_B"/>
    </sheetNames>
    <sheetDataSet>
      <sheetData sheetId="0" refreshError="1">
        <row r="12">
          <cell r="D12" t="str">
            <v>99</v>
          </cell>
          <cell r="E12" t="str">
            <v>98</v>
          </cell>
        </row>
        <row r="13">
          <cell r="D13" t="str">
            <v>00</v>
          </cell>
          <cell r="E13" t="str">
            <v>99</v>
          </cell>
        </row>
        <row r="14">
          <cell r="D14" t="str">
            <v>01</v>
          </cell>
          <cell r="E14" t="str">
            <v>00</v>
          </cell>
        </row>
        <row r="15">
          <cell r="D15" t="str">
            <v>02</v>
          </cell>
          <cell r="E15" t="str">
            <v>01</v>
          </cell>
        </row>
        <row r="16">
          <cell r="D16" t="str">
            <v>03</v>
          </cell>
          <cell r="E16" t="str">
            <v>02</v>
          </cell>
        </row>
        <row r="17">
          <cell r="D17" t="str">
            <v>04</v>
          </cell>
          <cell r="E17" t="str">
            <v>03</v>
          </cell>
        </row>
        <row r="18">
          <cell r="D18" t="str">
            <v>05</v>
          </cell>
          <cell r="E18" t="str">
            <v>04</v>
          </cell>
        </row>
        <row r="19">
          <cell r="D19" t="str">
            <v>06</v>
          </cell>
          <cell r="E19" t="str">
            <v>05</v>
          </cell>
        </row>
        <row r="20">
          <cell r="D20" t="str">
            <v>07</v>
          </cell>
          <cell r="E20" t="str">
            <v>06</v>
          </cell>
        </row>
        <row r="21">
          <cell r="D21" t="str">
            <v>08</v>
          </cell>
          <cell r="E21" t="str">
            <v>07</v>
          </cell>
        </row>
      </sheetData>
      <sheetData sheetId="1" refreshError="1"/>
      <sheetData sheetId="2" refreshError="1"/>
      <sheetData sheetId="3" refreshError="1">
        <row r="5">
          <cell r="H5" t="str">
            <v>51</v>
          </cell>
        </row>
        <row r="6">
          <cell r="L6" t="str">
            <v xml:space="preserve"> Vasakronan AB (publ), Region Stockholm</v>
          </cell>
        </row>
        <row r="8">
          <cell r="L8"/>
        </row>
        <row r="64">
          <cell r="E64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ällning"/>
      <sheetName val="Totalt"/>
      <sheetName val="31"/>
      <sheetName val="32"/>
      <sheetName val="33"/>
      <sheetName val="34"/>
      <sheetName val="35"/>
      <sheetName val="38"/>
      <sheetName val="39"/>
      <sheetName val="Parametrar"/>
    </sheetNames>
    <sheetDataSet>
      <sheetData sheetId="0" refreshError="1">
        <row r="7">
          <cell r="E7">
            <v>3</v>
          </cell>
        </row>
        <row r="14">
          <cell r="A14">
            <v>1</v>
          </cell>
          <cell r="C14" t="str">
            <v>Totalt</v>
          </cell>
          <cell r="D14" t="str">
            <v>Nyckeltalsrapport Region Väst</v>
          </cell>
          <cell r="F14" t="b">
            <v>0</v>
          </cell>
        </row>
        <row r="15">
          <cell r="A15">
            <v>2</v>
          </cell>
          <cell r="C15">
            <v>31</v>
          </cell>
          <cell r="D15" t="str">
            <v>Nyckeltalsrapport MO Göteborg</v>
          </cell>
          <cell r="F15" t="b">
            <v>0</v>
          </cell>
        </row>
        <row r="16">
          <cell r="A16">
            <v>3</v>
          </cell>
          <cell r="C16">
            <v>32</v>
          </cell>
          <cell r="D16" t="str">
            <v>Nyckeltalsrapport MO Uddevalla</v>
          </cell>
          <cell r="F16" t="b">
            <v>0</v>
          </cell>
        </row>
        <row r="17">
          <cell r="A17">
            <v>4</v>
          </cell>
          <cell r="C17">
            <v>33</v>
          </cell>
          <cell r="D17" t="str">
            <v>Nyckeltalsrapport MO Jönköping</v>
          </cell>
          <cell r="F17" t="b">
            <v>0</v>
          </cell>
        </row>
        <row r="18">
          <cell r="A18">
            <v>5</v>
          </cell>
          <cell r="C18">
            <v>34</v>
          </cell>
          <cell r="D18" t="str">
            <v>Nyckeltalsrapport MO Karlstad</v>
          </cell>
          <cell r="F18" t="b">
            <v>0</v>
          </cell>
        </row>
        <row r="19">
          <cell r="A19">
            <v>6</v>
          </cell>
          <cell r="C19">
            <v>35</v>
          </cell>
          <cell r="D19" t="str">
            <v>Nyckeltalsrapport MO Örebro</v>
          </cell>
          <cell r="F19" t="b">
            <v>1</v>
          </cell>
        </row>
        <row r="20">
          <cell r="A20">
            <v>7</v>
          </cell>
          <cell r="C20">
            <v>38</v>
          </cell>
          <cell r="D20" t="str">
            <v>Nyckeltalsrapport MO Väst</v>
          </cell>
          <cell r="F20" t="b">
            <v>0</v>
          </cell>
        </row>
        <row r="21">
          <cell r="A21">
            <v>8</v>
          </cell>
          <cell r="C21">
            <v>39</v>
          </cell>
          <cell r="D21" t="str">
            <v>Nyckeltalsrapport Regionkontoret</v>
          </cell>
          <cell r="F2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C15" t="str">
            <v>98</v>
          </cell>
        </row>
        <row r="16">
          <cell r="C16">
            <v>9809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_PARAM"/>
      <sheetName val="REPORT_PARAM"/>
      <sheetName val="Beställning"/>
      <sheetName val="Totalt"/>
      <sheetName val="31"/>
      <sheetName val="32"/>
      <sheetName val="33"/>
      <sheetName val="34"/>
      <sheetName val="35"/>
      <sheetName val="38"/>
      <sheetName val="39"/>
    </sheetNames>
    <sheetDataSet>
      <sheetData sheetId="0" refreshError="1"/>
      <sheetData sheetId="1" refreshError="1"/>
      <sheetData sheetId="2" refreshError="1">
        <row r="5">
          <cell r="E5">
            <v>199903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_PARAM"/>
      <sheetName val="REPORT_PARAM"/>
      <sheetName val="Beställning"/>
      <sheetName val="Totalt"/>
      <sheetName val="31"/>
      <sheetName val="32"/>
      <sheetName val="33"/>
      <sheetName val="34"/>
      <sheetName val="35"/>
      <sheetName val="38"/>
      <sheetName val="39"/>
    </sheetNames>
    <sheetDataSet>
      <sheetData sheetId="0" refreshError="1"/>
      <sheetData sheetId="1" refreshError="1"/>
      <sheetData sheetId="2" refreshError="1">
        <row r="5">
          <cell r="E5">
            <v>199909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0" defaultRowHeight="15" x14ac:dyDescent="0.25"/>
  <cols>
    <col min="1" max="1" width="26.140625" style="32" bestFit="1" customWidth="1"/>
    <col min="2" max="2" width="97.5703125" style="32" customWidth="1"/>
    <col min="3" max="3" width="28.42578125" style="32" customWidth="1"/>
    <col min="4" max="4" width="13" style="32" customWidth="1"/>
    <col min="5" max="5" width="15.42578125" style="32" customWidth="1"/>
    <col min="6" max="6" width="11.28515625" style="32" customWidth="1"/>
    <col min="7" max="7" width="12.140625" style="32" customWidth="1"/>
    <col min="8" max="8" width="11.28515625" style="32" customWidth="1"/>
    <col min="9" max="9" width="12" style="32" customWidth="1"/>
    <col min="10" max="12" width="11.28515625" style="32" customWidth="1"/>
    <col min="13" max="14" width="14.85546875" style="36" customWidth="1"/>
    <col min="15" max="15" width="29.140625" style="32" bestFit="1" customWidth="1"/>
    <col min="16" max="16" width="10" style="32"/>
    <col min="17" max="17" width="12.42578125" style="32" bestFit="1" customWidth="1"/>
    <col min="18" max="256" width="10" style="32"/>
    <col min="257" max="257" width="26.140625" style="32" bestFit="1" customWidth="1"/>
    <col min="258" max="258" width="113.7109375" style="32" customWidth="1"/>
    <col min="259" max="259" width="28.42578125" style="32" bestFit="1" customWidth="1"/>
    <col min="260" max="260" width="13" style="32" customWidth="1"/>
    <col min="261" max="261" width="15.42578125" style="32" customWidth="1"/>
    <col min="262" max="262" width="11.28515625" style="32" customWidth="1"/>
    <col min="263" max="263" width="12.140625" style="32" customWidth="1"/>
    <col min="264" max="264" width="11.28515625" style="32" customWidth="1"/>
    <col min="265" max="265" width="12" style="32" customWidth="1"/>
    <col min="266" max="268" width="11.28515625" style="32" customWidth="1"/>
    <col min="269" max="269" width="14.85546875" style="32" customWidth="1"/>
    <col min="270" max="270" width="15.42578125" style="32" customWidth="1"/>
    <col min="271" max="271" width="16" style="32" customWidth="1"/>
    <col min="272" max="272" width="10" style="32"/>
    <col min="273" max="273" width="12.42578125" style="32" bestFit="1" customWidth="1"/>
    <col min="274" max="512" width="10" style="32"/>
    <col min="513" max="513" width="26.140625" style="32" bestFit="1" customWidth="1"/>
    <col min="514" max="514" width="113.7109375" style="32" customWidth="1"/>
    <col min="515" max="515" width="28.42578125" style="32" bestFit="1" customWidth="1"/>
    <col min="516" max="516" width="13" style="32" customWidth="1"/>
    <col min="517" max="517" width="15.42578125" style="32" customWidth="1"/>
    <col min="518" max="518" width="11.28515625" style="32" customWidth="1"/>
    <col min="519" max="519" width="12.140625" style="32" customWidth="1"/>
    <col min="520" max="520" width="11.28515625" style="32" customWidth="1"/>
    <col min="521" max="521" width="12" style="32" customWidth="1"/>
    <col min="522" max="524" width="11.28515625" style="32" customWidth="1"/>
    <col min="525" max="525" width="14.85546875" style="32" customWidth="1"/>
    <col min="526" max="526" width="15.42578125" style="32" customWidth="1"/>
    <col min="527" max="527" width="16" style="32" customWidth="1"/>
    <col min="528" max="528" width="10" style="32"/>
    <col min="529" max="529" width="12.42578125" style="32" bestFit="1" customWidth="1"/>
    <col min="530" max="768" width="10" style="32"/>
    <col min="769" max="769" width="26.140625" style="32" bestFit="1" customWidth="1"/>
    <col min="770" max="770" width="113.7109375" style="32" customWidth="1"/>
    <col min="771" max="771" width="28.42578125" style="32" bestFit="1" customWidth="1"/>
    <col min="772" max="772" width="13" style="32" customWidth="1"/>
    <col min="773" max="773" width="15.42578125" style="32" customWidth="1"/>
    <col min="774" max="774" width="11.28515625" style="32" customWidth="1"/>
    <col min="775" max="775" width="12.140625" style="32" customWidth="1"/>
    <col min="776" max="776" width="11.28515625" style="32" customWidth="1"/>
    <col min="777" max="777" width="12" style="32" customWidth="1"/>
    <col min="778" max="780" width="11.28515625" style="32" customWidth="1"/>
    <col min="781" max="781" width="14.85546875" style="32" customWidth="1"/>
    <col min="782" max="782" width="15.42578125" style="32" customWidth="1"/>
    <col min="783" max="783" width="16" style="32" customWidth="1"/>
    <col min="784" max="784" width="10" style="32"/>
    <col min="785" max="785" width="12.42578125" style="32" bestFit="1" customWidth="1"/>
    <col min="786" max="1024" width="10" style="32"/>
    <col min="1025" max="1025" width="26.140625" style="32" bestFit="1" customWidth="1"/>
    <col min="1026" max="1026" width="113.7109375" style="32" customWidth="1"/>
    <col min="1027" max="1027" width="28.42578125" style="32" bestFit="1" customWidth="1"/>
    <col min="1028" max="1028" width="13" style="32" customWidth="1"/>
    <col min="1029" max="1029" width="15.42578125" style="32" customWidth="1"/>
    <col min="1030" max="1030" width="11.28515625" style="32" customWidth="1"/>
    <col min="1031" max="1031" width="12.140625" style="32" customWidth="1"/>
    <col min="1032" max="1032" width="11.28515625" style="32" customWidth="1"/>
    <col min="1033" max="1033" width="12" style="32" customWidth="1"/>
    <col min="1034" max="1036" width="11.28515625" style="32" customWidth="1"/>
    <col min="1037" max="1037" width="14.85546875" style="32" customWidth="1"/>
    <col min="1038" max="1038" width="15.42578125" style="32" customWidth="1"/>
    <col min="1039" max="1039" width="16" style="32" customWidth="1"/>
    <col min="1040" max="1040" width="10" style="32"/>
    <col min="1041" max="1041" width="12.42578125" style="32" bestFit="1" customWidth="1"/>
    <col min="1042" max="1280" width="10" style="32"/>
    <col min="1281" max="1281" width="26.140625" style="32" bestFit="1" customWidth="1"/>
    <col min="1282" max="1282" width="113.7109375" style="32" customWidth="1"/>
    <col min="1283" max="1283" width="28.42578125" style="32" bestFit="1" customWidth="1"/>
    <col min="1284" max="1284" width="13" style="32" customWidth="1"/>
    <col min="1285" max="1285" width="15.42578125" style="32" customWidth="1"/>
    <col min="1286" max="1286" width="11.28515625" style="32" customWidth="1"/>
    <col min="1287" max="1287" width="12.140625" style="32" customWidth="1"/>
    <col min="1288" max="1288" width="11.28515625" style="32" customWidth="1"/>
    <col min="1289" max="1289" width="12" style="32" customWidth="1"/>
    <col min="1290" max="1292" width="11.28515625" style="32" customWidth="1"/>
    <col min="1293" max="1293" width="14.85546875" style="32" customWidth="1"/>
    <col min="1294" max="1294" width="15.42578125" style="32" customWidth="1"/>
    <col min="1295" max="1295" width="16" style="32" customWidth="1"/>
    <col min="1296" max="1296" width="10" style="32"/>
    <col min="1297" max="1297" width="12.42578125" style="32" bestFit="1" customWidth="1"/>
    <col min="1298" max="1536" width="10" style="32"/>
    <col min="1537" max="1537" width="26.140625" style="32" bestFit="1" customWidth="1"/>
    <col min="1538" max="1538" width="113.7109375" style="32" customWidth="1"/>
    <col min="1539" max="1539" width="28.42578125" style="32" bestFit="1" customWidth="1"/>
    <col min="1540" max="1540" width="13" style="32" customWidth="1"/>
    <col min="1541" max="1541" width="15.42578125" style="32" customWidth="1"/>
    <col min="1542" max="1542" width="11.28515625" style="32" customWidth="1"/>
    <col min="1543" max="1543" width="12.140625" style="32" customWidth="1"/>
    <col min="1544" max="1544" width="11.28515625" style="32" customWidth="1"/>
    <col min="1545" max="1545" width="12" style="32" customWidth="1"/>
    <col min="1546" max="1548" width="11.28515625" style="32" customWidth="1"/>
    <col min="1549" max="1549" width="14.85546875" style="32" customWidth="1"/>
    <col min="1550" max="1550" width="15.42578125" style="32" customWidth="1"/>
    <col min="1551" max="1551" width="16" style="32" customWidth="1"/>
    <col min="1552" max="1552" width="10" style="32"/>
    <col min="1553" max="1553" width="12.42578125" style="32" bestFit="1" customWidth="1"/>
    <col min="1554" max="1792" width="10" style="32"/>
    <col min="1793" max="1793" width="26.140625" style="32" bestFit="1" customWidth="1"/>
    <col min="1794" max="1794" width="113.7109375" style="32" customWidth="1"/>
    <col min="1795" max="1795" width="28.42578125" style="32" bestFit="1" customWidth="1"/>
    <col min="1796" max="1796" width="13" style="32" customWidth="1"/>
    <col min="1797" max="1797" width="15.42578125" style="32" customWidth="1"/>
    <col min="1798" max="1798" width="11.28515625" style="32" customWidth="1"/>
    <col min="1799" max="1799" width="12.140625" style="32" customWidth="1"/>
    <col min="1800" max="1800" width="11.28515625" style="32" customWidth="1"/>
    <col min="1801" max="1801" width="12" style="32" customWidth="1"/>
    <col min="1802" max="1804" width="11.28515625" style="32" customWidth="1"/>
    <col min="1805" max="1805" width="14.85546875" style="32" customWidth="1"/>
    <col min="1806" max="1806" width="15.42578125" style="32" customWidth="1"/>
    <col min="1807" max="1807" width="16" style="32" customWidth="1"/>
    <col min="1808" max="1808" width="10" style="32"/>
    <col min="1809" max="1809" width="12.42578125" style="32" bestFit="1" customWidth="1"/>
    <col min="1810" max="2048" width="10" style="32"/>
    <col min="2049" max="2049" width="26.140625" style="32" bestFit="1" customWidth="1"/>
    <col min="2050" max="2050" width="113.7109375" style="32" customWidth="1"/>
    <col min="2051" max="2051" width="28.42578125" style="32" bestFit="1" customWidth="1"/>
    <col min="2052" max="2052" width="13" style="32" customWidth="1"/>
    <col min="2053" max="2053" width="15.42578125" style="32" customWidth="1"/>
    <col min="2054" max="2054" width="11.28515625" style="32" customWidth="1"/>
    <col min="2055" max="2055" width="12.140625" style="32" customWidth="1"/>
    <col min="2056" max="2056" width="11.28515625" style="32" customWidth="1"/>
    <col min="2057" max="2057" width="12" style="32" customWidth="1"/>
    <col min="2058" max="2060" width="11.28515625" style="32" customWidth="1"/>
    <col min="2061" max="2061" width="14.85546875" style="32" customWidth="1"/>
    <col min="2062" max="2062" width="15.42578125" style="32" customWidth="1"/>
    <col min="2063" max="2063" width="16" style="32" customWidth="1"/>
    <col min="2064" max="2064" width="10" style="32"/>
    <col min="2065" max="2065" width="12.42578125" style="32" bestFit="1" customWidth="1"/>
    <col min="2066" max="2304" width="10" style="32"/>
    <col min="2305" max="2305" width="26.140625" style="32" bestFit="1" customWidth="1"/>
    <col min="2306" max="2306" width="113.7109375" style="32" customWidth="1"/>
    <col min="2307" max="2307" width="28.42578125" style="32" bestFit="1" customWidth="1"/>
    <col min="2308" max="2308" width="13" style="32" customWidth="1"/>
    <col min="2309" max="2309" width="15.42578125" style="32" customWidth="1"/>
    <col min="2310" max="2310" width="11.28515625" style="32" customWidth="1"/>
    <col min="2311" max="2311" width="12.140625" style="32" customWidth="1"/>
    <col min="2312" max="2312" width="11.28515625" style="32" customWidth="1"/>
    <col min="2313" max="2313" width="12" style="32" customWidth="1"/>
    <col min="2314" max="2316" width="11.28515625" style="32" customWidth="1"/>
    <col min="2317" max="2317" width="14.85546875" style="32" customWidth="1"/>
    <col min="2318" max="2318" width="15.42578125" style="32" customWidth="1"/>
    <col min="2319" max="2319" width="16" style="32" customWidth="1"/>
    <col min="2320" max="2320" width="10" style="32"/>
    <col min="2321" max="2321" width="12.42578125" style="32" bestFit="1" customWidth="1"/>
    <col min="2322" max="2560" width="10" style="32"/>
    <col min="2561" max="2561" width="26.140625" style="32" bestFit="1" customWidth="1"/>
    <col min="2562" max="2562" width="113.7109375" style="32" customWidth="1"/>
    <col min="2563" max="2563" width="28.42578125" style="32" bestFit="1" customWidth="1"/>
    <col min="2564" max="2564" width="13" style="32" customWidth="1"/>
    <col min="2565" max="2565" width="15.42578125" style="32" customWidth="1"/>
    <col min="2566" max="2566" width="11.28515625" style="32" customWidth="1"/>
    <col min="2567" max="2567" width="12.140625" style="32" customWidth="1"/>
    <col min="2568" max="2568" width="11.28515625" style="32" customWidth="1"/>
    <col min="2569" max="2569" width="12" style="32" customWidth="1"/>
    <col min="2570" max="2572" width="11.28515625" style="32" customWidth="1"/>
    <col min="2573" max="2573" width="14.85546875" style="32" customWidth="1"/>
    <col min="2574" max="2574" width="15.42578125" style="32" customWidth="1"/>
    <col min="2575" max="2575" width="16" style="32" customWidth="1"/>
    <col min="2576" max="2576" width="10" style="32"/>
    <col min="2577" max="2577" width="12.42578125" style="32" bestFit="1" customWidth="1"/>
    <col min="2578" max="2816" width="10" style="32"/>
    <col min="2817" max="2817" width="26.140625" style="32" bestFit="1" customWidth="1"/>
    <col min="2818" max="2818" width="113.7109375" style="32" customWidth="1"/>
    <col min="2819" max="2819" width="28.42578125" style="32" bestFit="1" customWidth="1"/>
    <col min="2820" max="2820" width="13" style="32" customWidth="1"/>
    <col min="2821" max="2821" width="15.42578125" style="32" customWidth="1"/>
    <col min="2822" max="2822" width="11.28515625" style="32" customWidth="1"/>
    <col min="2823" max="2823" width="12.140625" style="32" customWidth="1"/>
    <col min="2824" max="2824" width="11.28515625" style="32" customWidth="1"/>
    <col min="2825" max="2825" width="12" style="32" customWidth="1"/>
    <col min="2826" max="2828" width="11.28515625" style="32" customWidth="1"/>
    <col min="2829" max="2829" width="14.85546875" style="32" customWidth="1"/>
    <col min="2830" max="2830" width="15.42578125" style="32" customWidth="1"/>
    <col min="2831" max="2831" width="16" style="32" customWidth="1"/>
    <col min="2832" max="2832" width="10" style="32"/>
    <col min="2833" max="2833" width="12.42578125" style="32" bestFit="1" customWidth="1"/>
    <col min="2834" max="3072" width="10" style="32"/>
    <col min="3073" max="3073" width="26.140625" style="32" bestFit="1" customWidth="1"/>
    <col min="3074" max="3074" width="113.7109375" style="32" customWidth="1"/>
    <col min="3075" max="3075" width="28.42578125" style="32" bestFit="1" customWidth="1"/>
    <col min="3076" max="3076" width="13" style="32" customWidth="1"/>
    <col min="3077" max="3077" width="15.42578125" style="32" customWidth="1"/>
    <col min="3078" max="3078" width="11.28515625" style="32" customWidth="1"/>
    <col min="3079" max="3079" width="12.140625" style="32" customWidth="1"/>
    <col min="3080" max="3080" width="11.28515625" style="32" customWidth="1"/>
    <col min="3081" max="3081" width="12" style="32" customWidth="1"/>
    <col min="3082" max="3084" width="11.28515625" style="32" customWidth="1"/>
    <col min="3085" max="3085" width="14.85546875" style="32" customWidth="1"/>
    <col min="3086" max="3086" width="15.42578125" style="32" customWidth="1"/>
    <col min="3087" max="3087" width="16" style="32" customWidth="1"/>
    <col min="3088" max="3088" width="10" style="32"/>
    <col min="3089" max="3089" width="12.42578125" style="32" bestFit="1" customWidth="1"/>
    <col min="3090" max="3328" width="10" style="32"/>
    <col min="3329" max="3329" width="26.140625" style="32" bestFit="1" customWidth="1"/>
    <col min="3330" max="3330" width="113.7109375" style="32" customWidth="1"/>
    <col min="3331" max="3331" width="28.42578125" style="32" bestFit="1" customWidth="1"/>
    <col min="3332" max="3332" width="13" style="32" customWidth="1"/>
    <col min="3333" max="3333" width="15.42578125" style="32" customWidth="1"/>
    <col min="3334" max="3334" width="11.28515625" style="32" customWidth="1"/>
    <col min="3335" max="3335" width="12.140625" style="32" customWidth="1"/>
    <col min="3336" max="3336" width="11.28515625" style="32" customWidth="1"/>
    <col min="3337" max="3337" width="12" style="32" customWidth="1"/>
    <col min="3338" max="3340" width="11.28515625" style="32" customWidth="1"/>
    <col min="3341" max="3341" width="14.85546875" style="32" customWidth="1"/>
    <col min="3342" max="3342" width="15.42578125" style="32" customWidth="1"/>
    <col min="3343" max="3343" width="16" style="32" customWidth="1"/>
    <col min="3344" max="3344" width="10" style="32"/>
    <col min="3345" max="3345" width="12.42578125" style="32" bestFit="1" customWidth="1"/>
    <col min="3346" max="3584" width="10" style="32"/>
    <col min="3585" max="3585" width="26.140625" style="32" bestFit="1" customWidth="1"/>
    <col min="3586" max="3586" width="113.7109375" style="32" customWidth="1"/>
    <col min="3587" max="3587" width="28.42578125" style="32" bestFit="1" customWidth="1"/>
    <col min="3588" max="3588" width="13" style="32" customWidth="1"/>
    <col min="3589" max="3589" width="15.42578125" style="32" customWidth="1"/>
    <col min="3590" max="3590" width="11.28515625" style="32" customWidth="1"/>
    <col min="3591" max="3591" width="12.140625" style="32" customWidth="1"/>
    <col min="3592" max="3592" width="11.28515625" style="32" customWidth="1"/>
    <col min="3593" max="3593" width="12" style="32" customWidth="1"/>
    <col min="3594" max="3596" width="11.28515625" style="32" customWidth="1"/>
    <col min="3597" max="3597" width="14.85546875" style="32" customWidth="1"/>
    <col min="3598" max="3598" width="15.42578125" style="32" customWidth="1"/>
    <col min="3599" max="3599" width="16" style="32" customWidth="1"/>
    <col min="3600" max="3600" width="10" style="32"/>
    <col min="3601" max="3601" width="12.42578125" style="32" bestFit="1" customWidth="1"/>
    <col min="3602" max="3840" width="10" style="32"/>
    <col min="3841" max="3841" width="26.140625" style="32" bestFit="1" customWidth="1"/>
    <col min="3842" max="3842" width="113.7109375" style="32" customWidth="1"/>
    <col min="3843" max="3843" width="28.42578125" style="32" bestFit="1" customWidth="1"/>
    <col min="3844" max="3844" width="13" style="32" customWidth="1"/>
    <col min="3845" max="3845" width="15.42578125" style="32" customWidth="1"/>
    <col min="3846" max="3846" width="11.28515625" style="32" customWidth="1"/>
    <col min="3847" max="3847" width="12.140625" style="32" customWidth="1"/>
    <col min="3848" max="3848" width="11.28515625" style="32" customWidth="1"/>
    <col min="3849" max="3849" width="12" style="32" customWidth="1"/>
    <col min="3850" max="3852" width="11.28515625" style="32" customWidth="1"/>
    <col min="3853" max="3853" width="14.85546875" style="32" customWidth="1"/>
    <col min="3854" max="3854" width="15.42578125" style="32" customWidth="1"/>
    <col min="3855" max="3855" width="16" style="32" customWidth="1"/>
    <col min="3856" max="3856" width="10" style="32"/>
    <col min="3857" max="3857" width="12.42578125" style="32" bestFit="1" customWidth="1"/>
    <col min="3858" max="4096" width="10" style="32"/>
    <col min="4097" max="4097" width="26.140625" style="32" bestFit="1" customWidth="1"/>
    <col min="4098" max="4098" width="113.7109375" style="32" customWidth="1"/>
    <col min="4099" max="4099" width="28.42578125" style="32" bestFit="1" customWidth="1"/>
    <col min="4100" max="4100" width="13" style="32" customWidth="1"/>
    <col min="4101" max="4101" width="15.42578125" style="32" customWidth="1"/>
    <col min="4102" max="4102" width="11.28515625" style="32" customWidth="1"/>
    <col min="4103" max="4103" width="12.140625" style="32" customWidth="1"/>
    <col min="4104" max="4104" width="11.28515625" style="32" customWidth="1"/>
    <col min="4105" max="4105" width="12" style="32" customWidth="1"/>
    <col min="4106" max="4108" width="11.28515625" style="32" customWidth="1"/>
    <col min="4109" max="4109" width="14.85546875" style="32" customWidth="1"/>
    <col min="4110" max="4110" width="15.42578125" style="32" customWidth="1"/>
    <col min="4111" max="4111" width="16" style="32" customWidth="1"/>
    <col min="4112" max="4112" width="10" style="32"/>
    <col min="4113" max="4113" width="12.42578125" style="32" bestFit="1" customWidth="1"/>
    <col min="4114" max="4352" width="10" style="32"/>
    <col min="4353" max="4353" width="26.140625" style="32" bestFit="1" customWidth="1"/>
    <col min="4354" max="4354" width="113.7109375" style="32" customWidth="1"/>
    <col min="4355" max="4355" width="28.42578125" style="32" bestFit="1" customWidth="1"/>
    <col min="4356" max="4356" width="13" style="32" customWidth="1"/>
    <col min="4357" max="4357" width="15.42578125" style="32" customWidth="1"/>
    <col min="4358" max="4358" width="11.28515625" style="32" customWidth="1"/>
    <col min="4359" max="4359" width="12.140625" style="32" customWidth="1"/>
    <col min="4360" max="4360" width="11.28515625" style="32" customWidth="1"/>
    <col min="4361" max="4361" width="12" style="32" customWidth="1"/>
    <col min="4362" max="4364" width="11.28515625" style="32" customWidth="1"/>
    <col min="4365" max="4365" width="14.85546875" style="32" customWidth="1"/>
    <col min="4366" max="4366" width="15.42578125" style="32" customWidth="1"/>
    <col min="4367" max="4367" width="16" style="32" customWidth="1"/>
    <col min="4368" max="4368" width="10" style="32"/>
    <col min="4369" max="4369" width="12.42578125" style="32" bestFit="1" customWidth="1"/>
    <col min="4370" max="4608" width="10" style="32"/>
    <col min="4609" max="4609" width="26.140625" style="32" bestFit="1" customWidth="1"/>
    <col min="4610" max="4610" width="113.7109375" style="32" customWidth="1"/>
    <col min="4611" max="4611" width="28.42578125" style="32" bestFit="1" customWidth="1"/>
    <col min="4612" max="4612" width="13" style="32" customWidth="1"/>
    <col min="4613" max="4613" width="15.42578125" style="32" customWidth="1"/>
    <col min="4614" max="4614" width="11.28515625" style="32" customWidth="1"/>
    <col min="4615" max="4615" width="12.140625" style="32" customWidth="1"/>
    <col min="4616" max="4616" width="11.28515625" style="32" customWidth="1"/>
    <col min="4617" max="4617" width="12" style="32" customWidth="1"/>
    <col min="4618" max="4620" width="11.28515625" style="32" customWidth="1"/>
    <col min="4621" max="4621" width="14.85546875" style="32" customWidth="1"/>
    <col min="4622" max="4622" width="15.42578125" style="32" customWidth="1"/>
    <col min="4623" max="4623" width="16" style="32" customWidth="1"/>
    <col min="4624" max="4624" width="10" style="32"/>
    <col min="4625" max="4625" width="12.42578125" style="32" bestFit="1" customWidth="1"/>
    <col min="4626" max="4864" width="10" style="32"/>
    <col min="4865" max="4865" width="26.140625" style="32" bestFit="1" customWidth="1"/>
    <col min="4866" max="4866" width="113.7109375" style="32" customWidth="1"/>
    <col min="4867" max="4867" width="28.42578125" style="32" bestFit="1" customWidth="1"/>
    <col min="4868" max="4868" width="13" style="32" customWidth="1"/>
    <col min="4869" max="4869" width="15.42578125" style="32" customWidth="1"/>
    <col min="4870" max="4870" width="11.28515625" style="32" customWidth="1"/>
    <col min="4871" max="4871" width="12.140625" style="32" customWidth="1"/>
    <col min="4872" max="4872" width="11.28515625" style="32" customWidth="1"/>
    <col min="4873" max="4873" width="12" style="32" customWidth="1"/>
    <col min="4874" max="4876" width="11.28515625" style="32" customWidth="1"/>
    <col min="4877" max="4877" width="14.85546875" style="32" customWidth="1"/>
    <col min="4878" max="4878" width="15.42578125" style="32" customWidth="1"/>
    <col min="4879" max="4879" width="16" style="32" customWidth="1"/>
    <col min="4880" max="4880" width="10" style="32"/>
    <col min="4881" max="4881" width="12.42578125" style="32" bestFit="1" customWidth="1"/>
    <col min="4882" max="5120" width="10" style="32"/>
    <col min="5121" max="5121" width="26.140625" style="32" bestFit="1" customWidth="1"/>
    <col min="5122" max="5122" width="113.7109375" style="32" customWidth="1"/>
    <col min="5123" max="5123" width="28.42578125" style="32" bestFit="1" customWidth="1"/>
    <col min="5124" max="5124" width="13" style="32" customWidth="1"/>
    <col min="5125" max="5125" width="15.42578125" style="32" customWidth="1"/>
    <col min="5126" max="5126" width="11.28515625" style="32" customWidth="1"/>
    <col min="5127" max="5127" width="12.140625" style="32" customWidth="1"/>
    <col min="5128" max="5128" width="11.28515625" style="32" customWidth="1"/>
    <col min="5129" max="5129" width="12" style="32" customWidth="1"/>
    <col min="5130" max="5132" width="11.28515625" style="32" customWidth="1"/>
    <col min="5133" max="5133" width="14.85546875" style="32" customWidth="1"/>
    <col min="5134" max="5134" width="15.42578125" style="32" customWidth="1"/>
    <col min="5135" max="5135" width="16" style="32" customWidth="1"/>
    <col min="5136" max="5136" width="10" style="32"/>
    <col min="5137" max="5137" width="12.42578125" style="32" bestFit="1" customWidth="1"/>
    <col min="5138" max="5376" width="10" style="32"/>
    <col min="5377" max="5377" width="26.140625" style="32" bestFit="1" customWidth="1"/>
    <col min="5378" max="5378" width="113.7109375" style="32" customWidth="1"/>
    <col min="5379" max="5379" width="28.42578125" style="32" bestFit="1" customWidth="1"/>
    <col min="5380" max="5380" width="13" style="32" customWidth="1"/>
    <col min="5381" max="5381" width="15.42578125" style="32" customWidth="1"/>
    <col min="5382" max="5382" width="11.28515625" style="32" customWidth="1"/>
    <col min="5383" max="5383" width="12.140625" style="32" customWidth="1"/>
    <col min="5384" max="5384" width="11.28515625" style="32" customWidth="1"/>
    <col min="5385" max="5385" width="12" style="32" customWidth="1"/>
    <col min="5386" max="5388" width="11.28515625" style="32" customWidth="1"/>
    <col min="5389" max="5389" width="14.85546875" style="32" customWidth="1"/>
    <col min="5390" max="5390" width="15.42578125" style="32" customWidth="1"/>
    <col min="5391" max="5391" width="16" style="32" customWidth="1"/>
    <col min="5392" max="5392" width="10" style="32"/>
    <col min="5393" max="5393" width="12.42578125" style="32" bestFit="1" customWidth="1"/>
    <col min="5394" max="5632" width="10" style="32"/>
    <col min="5633" max="5633" width="26.140625" style="32" bestFit="1" customWidth="1"/>
    <col min="5634" max="5634" width="113.7109375" style="32" customWidth="1"/>
    <col min="5635" max="5635" width="28.42578125" style="32" bestFit="1" customWidth="1"/>
    <col min="5636" max="5636" width="13" style="32" customWidth="1"/>
    <col min="5637" max="5637" width="15.42578125" style="32" customWidth="1"/>
    <col min="5638" max="5638" width="11.28515625" style="32" customWidth="1"/>
    <col min="5639" max="5639" width="12.140625" style="32" customWidth="1"/>
    <col min="5640" max="5640" width="11.28515625" style="32" customWidth="1"/>
    <col min="5641" max="5641" width="12" style="32" customWidth="1"/>
    <col min="5642" max="5644" width="11.28515625" style="32" customWidth="1"/>
    <col min="5645" max="5645" width="14.85546875" style="32" customWidth="1"/>
    <col min="5646" max="5646" width="15.42578125" style="32" customWidth="1"/>
    <col min="5647" max="5647" width="16" style="32" customWidth="1"/>
    <col min="5648" max="5648" width="10" style="32"/>
    <col min="5649" max="5649" width="12.42578125" style="32" bestFit="1" customWidth="1"/>
    <col min="5650" max="5888" width="10" style="32"/>
    <col min="5889" max="5889" width="26.140625" style="32" bestFit="1" customWidth="1"/>
    <col min="5890" max="5890" width="113.7109375" style="32" customWidth="1"/>
    <col min="5891" max="5891" width="28.42578125" style="32" bestFit="1" customWidth="1"/>
    <col min="5892" max="5892" width="13" style="32" customWidth="1"/>
    <col min="5893" max="5893" width="15.42578125" style="32" customWidth="1"/>
    <col min="5894" max="5894" width="11.28515625" style="32" customWidth="1"/>
    <col min="5895" max="5895" width="12.140625" style="32" customWidth="1"/>
    <col min="5896" max="5896" width="11.28515625" style="32" customWidth="1"/>
    <col min="5897" max="5897" width="12" style="32" customWidth="1"/>
    <col min="5898" max="5900" width="11.28515625" style="32" customWidth="1"/>
    <col min="5901" max="5901" width="14.85546875" style="32" customWidth="1"/>
    <col min="5902" max="5902" width="15.42578125" style="32" customWidth="1"/>
    <col min="5903" max="5903" width="16" style="32" customWidth="1"/>
    <col min="5904" max="5904" width="10" style="32"/>
    <col min="5905" max="5905" width="12.42578125" style="32" bestFit="1" customWidth="1"/>
    <col min="5906" max="6144" width="10" style="32"/>
    <col min="6145" max="6145" width="26.140625" style="32" bestFit="1" customWidth="1"/>
    <col min="6146" max="6146" width="113.7109375" style="32" customWidth="1"/>
    <col min="6147" max="6147" width="28.42578125" style="32" bestFit="1" customWidth="1"/>
    <col min="6148" max="6148" width="13" style="32" customWidth="1"/>
    <col min="6149" max="6149" width="15.42578125" style="32" customWidth="1"/>
    <col min="6150" max="6150" width="11.28515625" style="32" customWidth="1"/>
    <col min="6151" max="6151" width="12.140625" style="32" customWidth="1"/>
    <col min="6152" max="6152" width="11.28515625" style="32" customWidth="1"/>
    <col min="6153" max="6153" width="12" style="32" customWidth="1"/>
    <col min="6154" max="6156" width="11.28515625" style="32" customWidth="1"/>
    <col min="6157" max="6157" width="14.85546875" style="32" customWidth="1"/>
    <col min="6158" max="6158" width="15.42578125" style="32" customWidth="1"/>
    <col min="6159" max="6159" width="16" style="32" customWidth="1"/>
    <col min="6160" max="6160" width="10" style="32"/>
    <col min="6161" max="6161" width="12.42578125" style="32" bestFit="1" customWidth="1"/>
    <col min="6162" max="6400" width="10" style="32"/>
    <col min="6401" max="6401" width="26.140625" style="32" bestFit="1" customWidth="1"/>
    <col min="6402" max="6402" width="113.7109375" style="32" customWidth="1"/>
    <col min="6403" max="6403" width="28.42578125" style="32" bestFit="1" customWidth="1"/>
    <col min="6404" max="6404" width="13" style="32" customWidth="1"/>
    <col min="6405" max="6405" width="15.42578125" style="32" customWidth="1"/>
    <col min="6406" max="6406" width="11.28515625" style="32" customWidth="1"/>
    <col min="6407" max="6407" width="12.140625" style="32" customWidth="1"/>
    <col min="6408" max="6408" width="11.28515625" style="32" customWidth="1"/>
    <col min="6409" max="6409" width="12" style="32" customWidth="1"/>
    <col min="6410" max="6412" width="11.28515625" style="32" customWidth="1"/>
    <col min="6413" max="6413" width="14.85546875" style="32" customWidth="1"/>
    <col min="6414" max="6414" width="15.42578125" style="32" customWidth="1"/>
    <col min="6415" max="6415" width="16" style="32" customWidth="1"/>
    <col min="6416" max="6416" width="10" style="32"/>
    <col min="6417" max="6417" width="12.42578125" style="32" bestFit="1" customWidth="1"/>
    <col min="6418" max="6656" width="10" style="32"/>
    <col min="6657" max="6657" width="26.140625" style="32" bestFit="1" customWidth="1"/>
    <col min="6658" max="6658" width="113.7109375" style="32" customWidth="1"/>
    <col min="6659" max="6659" width="28.42578125" style="32" bestFit="1" customWidth="1"/>
    <col min="6660" max="6660" width="13" style="32" customWidth="1"/>
    <col min="6661" max="6661" width="15.42578125" style="32" customWidth="1"/>
    <col min="6662" max="6662" width="11.28515625" style="32" customWidth="1"/>
    <col min="6663" max="6663" width="12.140625" style="32" customWidth="1"/>
    <col min="6664" max="6664" width="11.28515625" style="32" customWidth="1"/>
    <col min="6665" max="6665" width="12" style="32" customWidth="1"/>
    <col min="6666" max="6668" width="11.28515625" style="32" customWidth="1"/>
    <col min="6669" max="6669" width="14.85546875" style="32" customWidth="1"/>
    <col min="6670" max="6670" width="15.42578125" style="32" customWidth="1"/>
    <col min="6671" max="6671" width="16" style="32" customWidth="1"/>
    <col min="6672" max="6672" width="10" style="32"/>
    <col min="6673" max="6673" width="12.42578125" style="32" bestFit="1" customWidth="1"/>
    <col min="6674" max="6912" width="10" style="32"/>
    <col min="6913" max="6913" width="26.140625" style="32" bestFit="1" customWidth="1"/>
    <col min="6914" max="6914" width="113.7109375" style="32" customWidth="1"/>
    <col min="6915" max="6915" width="28.42578125" style="32" bestFit="1" customWidth="1"/>
    <col min="6916" max="6916" width="13" style="32" customWidth="1"/>
    <col min="6917" max="6917" width="15.42578125" style="32" customWidth="1"/>
    <col min="6918" max="6918" width="11.28515625" style="32" customWidth="1"/>
    <col min="6919" max="6919" width="12.140625" style="32" customWidth="1"/>
    <col min="6920" max="6920" width="11.28515625" style="32" customWidth="1"/>
    <col min="6921" max="6921" width="12" style="32" customWidth="1"/>
    <col min="6922" max="6924" width="11.28515625" style="32" customWidth="1"/>
    <col min="6925" max="6925" width="14.85546875" style="32" customWidth="1"/>
    <col min="6926" max="6926" width="15.42578125" style="32" customWidth="1"/>
    <col min="6927" max="6927" width="16" style="32" customWidth="1"/>
    <col min="6928" max="6928" width="10" style="32"/>
    <col min="6929" max="6929" width="12.42578125" style="32" bestFit="1" customWidth="1"/>
    <col min="6930" max="7168" width="10" style="32"/>
    <col min="7169" max="7169" width="26.140625" style="32" bestFit="1" customWidth="1"/>
    <col min="7170" max="7170" width="113.7109375" style="32" customWidth="1"/>
    <col min="7171" max="7171" width="28.42578125" style="32" bestFit="1" customWidth="1"/>
    <col min="7172" max="7172" width="13" style="32" customWidth="1"/>
    <col min="7173" max="7173" width="15.42578125" style="32" customWidth="1"/>
    <col min="7174" max="7174" width="11.28515625" style="32" customWidth="1"/>
    <col min="7175" max="7175" width="12.140625" style="32" customWidth="1"/>
    <col min="7176" max="7176" width="11.28515625" style="32" customWidth="1"/>
    <col min="7177" max="7177" width="12" style="32" customWidth="1"/>
    <col min="7178" max="7180" width="11.28515625" style="32" customWidth="1"/>
    <col min="7181" max="7181" width="14.85546875" style="32" customWidth="1"/>
    <col min="7182" max="7182" width="15.42578125" style="32" customWidth="1"/>
    <col min="7183" max="7183" width="16" style="32" customWidth="1"/>
    <col min="7184" max="7184" width="10" style="32"/>
    <col min="7185" max="7185" width="12.42578125" style="32" bestFit="1" customWidth="1"/>
    <col min="7186" max="7424" width="10" style="32"/>
    <col min="7425" max="7425" width="26.140625" style="32" bestFit="1" customWidth="1"/>
    <col min="7426" max="7426" width="113.7109375" style="32" customWidth="1"/>
    <col min="7427" max="7427" width="28.42578125" style="32" bestFit="1" customWidth="1"/>
    <col min="7428" max="7428" width="13" style="32" customWidth="1"/>
    <col min="7429" max="7429" width="15.42578125" style="32" customWidth="1"/>
    <col min="7430" max="7430" width="11.28515625" style="32" customWidth="1"/>
    <col min="7431" max="7431" width="12.140625" style="32" customWidth="1"/>
    <col min="7432" max="7432" width="11.28515625" style="32" customWidth="1"/>
    <col min="7433" max="7433" width="12" style="32" customWidth="1"/>
    <col min="7434" max="7436" width="11.28515625" style="32" customWidth="1"/>
    <col min="7437" max="7437" width="14.85546875" style="32" customWidth="1"/>
    <col min="7438" max="7438" width="15.42578125" style="32" customWidth="1"/>
    <col min="7439" max="7439" width="16" style="32" customWidth="1"/>
    <col min="7440" max="7440" width="10" style="32"/>
    <col min="7441" max="7441" width="12.42578125" style="32" bestFit="1" customWidth="1"/>
    <col min="7442" max="7680" width="10" style="32"/>
    <col min="7681" max="7681" width="26.140625" style="32" bestFit="1" customWidth="1"/>
    <col min="7682" max="7682" width="113.7109375" style="32" customWidth="1"/>
    <col min="7683" max="7683" width="28.42578125" style="32" bestFit="1" customWidth="1"/>
    <col min="7684" max="7684" width="13" style="32" customWidth="1"/>
    <col min="7685" max="7685" width="15.42578125" style="32" customWidth="1"/>
    <col min="7686" max="7686" width="11.28515625" style="32" customWidth="1"/>
    <col min="7687" max="7687" width="12.140625" style="32" customWidth="1"/>
    <col min="7688" max="7688" width="11.28515625" style="32" customWidth="1"/>
    <col min="7689" max="7689" width="12" style="32" customWidth="1"/>
    <col min="7690" max="7692" width="11.28515625" style="32" customWidth="1"/>
    <col min="7693" max="7693" width="14.85546875" style="32" customWidth="1"/>
    <col min="7694" max="7694" width="15.42578125" style="32" customWidth="1"/>
    <col min="7695" max="7695" width="16" style="32" customWidth="1"/>
    <col min="7696" max="7696" width="10" style="32"/>
    <col min="7697" max="7697" width="12.42578125" style="32" bestFit="1" customWidth="1"/>
    <col min="7698" max="7936" width="10" style="32"/>
    <col min="7937" max="7937" width="26.140625" style="32" bestFit="1" customWidth="1"/>
    <col min="7938" max="7938" width="113.7109375" style="32" customWidth="1"/>
    <col min="7939" max="7939" width="28.42578125" style="32" bestFit="1" customWidth="1"/>
    <col min="7940" max="7940" width="13" style="32" customWidth="1"/>
    <col min="7941" max="7941" width="15.42578125" style="32" customWidth="1"/>
    <col min="7942" max="7942" width="11.28515625" style="32" customWidth="1"/>
    <col min="7943" max="7943" width="12.140625" style="32" customWidth="1"/>
    <col min="7944" max="7944" width="11.28515625" style="32" customWidth="1"/>
    <col min="7945" max="7945" width="12" style="32" customWidth="1"/>
    <col min="7946" max="7948" width="11.28515625" style="32" customWidth="1"/>
    <col min="7949" max="7949" width="14.85546875" style="32" customWidth="1"/>
    <col min="7950" max="7950" width="15.42578125" style="32" customWidth="1"/>
    <col min="7951" max="7951" width="16" style="32" customWidth="1"/>
    <col min="7952" max="7952" width="10" style="32"/>
    <col min="7953" max="7953" width="12.42578125" style="32" bestFit="1" customWidth="1"/>
    <col min="7954" max="8192" width="10" style="32"/>
    <col min="8193" max="8193" width="26.140625" style="32" bestFit="1" customWidth="1"/>
    <col min="8194" max="8194" width="113.7109375" style="32" customWidth="1"/>
    <col min="8195" max="8195" width="28.42578125" style="32" bestFit="1" customWidth="1"/>
    <col min="8196" max="8196" width="13" style="32" customWidth="1"/>
    <col min="8197" max="8197" width="15.42578125" style="32" customWidth="1"/>
    <col min="8198" max="8198" width="11.28515625" style="32" customWidth="1"/>
    <col min="8199" max="8199" width="12.140625" style="32" customWidth="1"/>
    <col min="8200" max="8200" width="11.28515625" style="32" customWidth="1"/>
    <col min="8201" max="8201" width="12" style="32" customWidth="1"/>
    <col min="8202" max="8204" width="11.28515625" style="32" customWidth="1"/>
    <col min="8205" max="8205" width="14.85546875" style="32" customWidth="1"/>
    <col min="8206" max="8206" width="15.42578125" style="32" customWidth="1"/>
    <col min="8207" max="8207" width="16" style="32" customWidth="1"/>
    <col min="8208" max="8208" width="10" style="32"/>
    <col min="8209" max="8209" width="12.42578125" style="32" bestFit="1" customWidth="1"/>
    <col min="8210" max="8448" width="10" style="32"/>
    <col min="8449" max="8449" width="26.140625" style="32" bestFit="1" customWidth="1"/>
    <col min="8450" max="8450" width="113.7109375" style="32" customWidth="1"/>
    <col min="8451" max="8451" width="28.42578125" style="32" bestFit="1" customWidth="1"/>
    <col min="8452" max="8452" width="13" style="32" customWidth="1"/>
    <col min="8453" max="8453" width="15.42578125" style="32" customWidth="1"/>
    <col min="8454" max="8454" width="11.28515625" style="32" customWidth="1"/>
    <col min="8455" max="8455" width="12.140625" style="32" customWidth="1"/>
    <col min="8456" max="8456" width="11.28515625" style="32" customWidth="1"/>
    <col min="8457" max="8457" width="12" style="32" customWidth="1"/>
    <col min="8458" max="8460" width="11.28515625" style="32" customWidth="1"/>
    <col min="8461" max="8461" width="14.85546875" style="32" customWidth="1"/>
    <col min="8462" max="8462" width="15.42578125" style="32" customWidth="1"/>
    <col min="8463" max="8463" width="16" style="32" customWidth="1"/>
    <col min="8464" max="8464" width="10" style="32"/>
    <col min="8465" max="8465" width="12.42578125" style="32" bestFit="1" customWidth="1"/>
    <col min="8466" max="8704" width="10" style="32"/>
    <col min="8705" max="8705" width="26.140625" style="32" bestFit="1" customWidth="1"/>
    <col min="8706" max="8706" width="113.7109375" style="32" customWidth="1"/>
    <col min="8707" max="8707" width="28.42578125" style="32" bestFit="1" customWidth="1"/>
    <col min="8708" max="8708" width="13" style="32" customWidth="1"/>
    <col min="8709" max="8709" width="15.42578125" style="32" customWidth="1"/>
    <col min="8710" max="8710" width="11.28515625" style="32" customWidth="1"/>
    <col min="8711" max="8711" width="12.140625" style="32" customWidth="1"/>
    <col min="8712" max="8712" width="11.28515625" style="32" customWidth="1"/>
    <col min="8713" max="8713" width="12" style="32" customWidth="1"/>
    <col min="8714" max="8716" width="11.28515625" style="32" customWidth="1"/>
    <col min="8717" max="8717" width="14.85546875" style="32" customWidth="1"/>
    <col min="8718" max="8718" width="15.42578125" style="32" customWidth="1"/>
    <col min="8719" max="8719" width="16" style="32" customWidth="1"/>
    <col min="8720" max="8720" width="10" style="32"/>
    <col min="8721" max="8721" width="12.42578125" style="32" bestFit="1" customWidth="1"/>
    <col min="8722" max="8960" width="10" style="32"/>
    <col min="8961" max="8961" width="26.140625" style="32" bestFit="1" customWidth="1"/>
    <col min="8962" max="8962" width="113.7109375" style="32" customWidth="1"/>
    <col min="8963" max="8963" width="28.42578125" style="32" bestFit="1" customWidth="1"/>
    <col min="8964" max="8964" width="13" style="32" customWidth="1"/>
    <col min="8965" max="8965" width="15.42578125" style="32" customWidth="1"/>
    <col min="8966" max="8966" width="11.28515625" style="32" customWidth="1"/>
    <col min="8967" max="8967" width="12.140625" style="32" customWidth="1"/>
    <col min="8968" max="8968" width="11.28515625" style="32" customWidth="1"/>
    <col min="8969" max="8969" width="12" style="32" customWidth="1"/>
    <col min="8970" max="8972" width="11.28515625" style="32" customWidth="1"/>
    <col min="8973" max="8973" width="14.85546875" style="32" customWidth="1"/>
    <col min="8974" max="8974" width="15.42578125" style="32" customWidth="1"/>
    <col min="8975" max="8975" width="16" style="32" customWidth="1"/>
    <col min="8976" max="8976" width="10" style="32"/>
    <col min="8977" max="8977" width="12.42578125" style="32" bestFit="1" customWidth="1"/>
    <col min="8978" max="9216" width="10" style="32"/>
    <col min="9217" max="9217" width="26.140625" style="32" bestFit="1" customWidth="1"/>
    <col min="9218" max="9218" width="113.7109375" style="32" customWidth="1"/>
    <col min="9219" max="9219" width="28.42578125" style="32" bestFit="1" customWidth="1"/>
    <col min="9220" max="9220" width="13" style="32" customWidth="1"/>
    <col min="9221" max="9221" width="15.42578125" style="32" customWidth="1"/>
    <col min="9222" max="9222" width="11.28515625" style="32" customWidth="1"/>
    <col min="9223" max="9223" width="12.140625" style="32" customWidth="1"/>
    <col min="9224" max="9224" width="11.28515625" style="32" customWidth="1"/>
    <col min="9225" max="9225" width="12" style="32" customWidth="1"/>
    <col min="9226" max="9228" width="11.28515625" style="32" customWidth="1"/>
    <col min="9229" max="9229" width="14.85546875" style="32" customWidth="1"/>
    <col min="9230" max="9230" width="15.42578125" style="32" customWidth="1"/>
    <col min="9231" max="9231" width="16" style="32" customWidth="1"/>
    <col min="9232" max="9232" width="10" style="32"/>
    <col min="9233" max="9233" width="12.42578125" style="32" bestFit="1" customWidth="1"/>
    <col min="9234" max="9472" width="10" style="32"/>
    <col min="9473" max="9473" width="26.140625" style="32" bestFit="1" customWidth="1"/>
    <col min="9474" max="9474" width="113.7109375" style="32" customWidth="1"/>
    <col min="9475" max="9475" width="28.42578125" style="32" bestFit="1" customWidth="1"/>
    <col min="9476" max="9476" width="13" style="32" customWidth="1"/>
    <col min="9477" max="9477" width="15.42578125" style="32" customWidth="1"/>
    <col min="9478" max="9478" width="11.28515625" style="32" customWidth="1"/>
    <col min="9479" max="9479" width="12.140625" style="32" customWidth="1"/>
    <col min="9480" max="9480" width="11.28515625" style="32" customWidth="1"/>
    <col min="9481" max="9481" width="12" style="32" customWidth="1"/>
    <col min="9482" max="9484" width="11.28515625" style="32" customWidth="1"/>
    <col min="9485" max="9485" width="14.85546875" style="32" customWidth="1"/>
    <col min="9486" max="9486" width="15.42578125" style="32" customWidth="1"/>
    <col min="9487" max="9487" width="16" style="32" customWidth="1"/>
    <col min="9488" max="9488" width="10" style="32"/>
    <col min="9489" max="9489" width="12.42578125" style="32" bestFit="1" customWidth="1"/>
    <col min="9490" max="9728" width="10" style="32"/>
    <col min="9729" max="9729" width="26.140625" style="32" bestFit="1" customWidth="1"/>
    <col min="9730" max="9730" width="113.7109375" style="32" customWidth="1"/>
    <col min="9731" max="9731" width="28.42578125" style="32" bestFit="1" customWidth="1"/>
    <col min="9732" max="9732" width="13" style="32" customWidth="1"/>
    <col min="9733" max="9733" width="15.42578125" style="32" customWidth="1"/>
    <col min="9734" max="9734" width="11.28515625" style="32" customWidth="1"/>
    <col min="9735" max="9735" width="12.140625" style="32" customWidth="1"/>
    <col min="9736" max="9736" width="11.28515625" style="32" customWidth="1"/>
    <col min="9737" max="9737" width="12" style="32" customWidth="1"/>
    <col min="9738" max="9740" width="11.28515625" style="32" customWidth="1"/>
    <col min="9741" max="9741" width="14.85546875" style="32" customWidth="1"/>
    <col min="9742" max="9742" width="15.42578125" style="32" customWidth="1"/>
    <col min="9743" max="9743" width="16" style="32" customWidth="1"/>
    <col min="9744" max="9744" width="10" style="32"/>
    <col min="9745" max="9745" width="12.42578125" style="32" bestFit="1" customWidth="1"/>
    <col min="9746" max="9984" width="10" style="32"/>
    <col min="9985" max="9985" width="26.140625" style="32" bestFit="1" customWidth="1"/>
    <col min="9986" max="9986" width="113.7109375" style="32" customWidth="1"/>
    <col min="9987" max="9987" width="28.42578125" style="32" bestFit="1" customWidth="1"/>
    <col min="9988" max="9988" width="13" style="32" customWidth="1"/>
    <col min="9989" max="9989" width="15.42578125" style="32" customWidth="1"/>
    <col min="9990" max="9990" width="11.28515625" style="32" customWidth="1"/>
    <col min="9991" max="9991" width="12.140625" style="32" customWidth="1"/>
    <col min="9992" max="9992" width="11.28515625" style="32" customWidth="1"/>
    <col min="9993" max="9993" width="12" style="32" customWidth="1"/>
    <col min="9994" max="9996" width="11.28515625" style="32" customWidth="1"/>
    <col min="9997" max="9997" width="14.85546875" style="32" customWidth="1"/>
    <col min="9998" max="9998" width="15.42578125" style="32" customWidth="1"/>
    <col min="9999" max="9999" width="16" style="32" customWidth="1"/>
    <col min="10000" max="10000" width="10" style="32"/>
    <col min="10001" max="10001" width="12.42578125" style="32" bestFit="1" customWidth="1"/>
    <col min="10002" max="10240" width="10" style="32"/>
    <col min="10241" max="10241" width="26.140625" style="32" bestFit="1" customWidth="1"/>
    <col min="10242" max="10242" width="113.7109375" style="32" customWidth="1"/>
    <col min="10243" max="10243" width="28.42578125" style="32" bestFit="1" customWidth="1"/>
    <col min="10244" max="10244" width="13" style="32" customWidth="1"/>
    <col min="10245" max="10245" width="15.42578125" style="32" customWidth="1"/>
    <col min="10246" max="10246" width="11.28515625" style="32" customWidth="1"/>
    <col min="10247" max="10247" width="12.140625" style="32" customWidth="1"/>
    <col min="10248" max="10248" width="11.28515625" style="32" customWidth="1"/>
    <col min="10249" max="10249" width="12" style="32" customWidth="1"/>
    <col min="10250" max="10252" width="11.28515625" style="32" customWidth="1"/>
    <col min="10253" max="10253" width="14.85546875" style="32" customWidth="1"/>
    <col min="10254" max="10254" width="15.42578125" style="32" customWidth="1"/>
    <col min="10255" max="10255" width="16" style="32" customWidth="1"/>
    <col min="10256" max="10256" width="10" style="32"/>
    <col min="10257" max="10257" width="12.42578125" style="32" bestFit="1" customWidth="1"/>
    <col min="10258" max="10496" width="10" style="32"/>
    <col min="10497" max="10497" width="26.140625" style="32" bestFit="1" customWidth="1"/>
    <col min="10498" max="10498" width="113.7109375" style="32" customWidth="1"/>
    <col min="10499" max="10499" width="28.42578125" style="32" bestFit="1" customWidth="1"/>
    <col min="10500" max="10500" width="13" style="32" customWidth="1"/>
    <col min="10501" max="10501" width="15.42578125" style="32" customWidth="1"/>
    <col min="10502" max="10502" width="11.28515625" style="32" customWidth="1"/>
    <col min="10503" max="10503" width="12.140625" style="32" customWidth="1"/>
    <col min="10504" max="10504" width="11.28515625" style="32" customWidth="1"/>
    <col min="10505" max="10505" width="12" style="32" customWidth="1"/>
    <col min="10506" max="10508" width="11.28515625" style="32" customWidth="1"/>
    <col min="10509" max="10509" width="14.85546875" style="32" customWidth="1"/>
    <col min="10510" max="10510" width="15.42578125" style="32" customWidth="1"/>
    <col min="10511" max="10511" width="16" style="32" customWidth="1"/>
    <col min="10512" max="10512" width="10" style="32"/>
    <col min="10513" max="10513" width="12.42578125" style="32" bestFit="1" customWidth="1"/>
    <col min="10514" max="10752" width="10" style="32"/>
    <col min="10753" max="10753" width="26.140625" style="32" bestFit="1" customWidth="1"/>
    <col min="10754" max="10754" width="113.7109375" style="32" customWidth="1"/>
    <col min="10755" max="10755" width="28.42578125" style="32" bestFit="1" customWidth="1"/>
    <col min="10756" max="10756" width="13" style="32" customWidth="1"/>
    <col min="10757" max="10757" width="15.42578125" style="32" customWidth="1"/>
    <col min="10758" max="10758" width="11.28515625" style="32" customWidth="1"/>
    <col min="10759" max="10759" width="12.140625" style="32" customWidth="1"/>
    <col min="10760" max="10760" width="11.28515625" style="32" customWidth="1"/>
    <col min="10761" max="10761" width="12" style="32" customWidth="1"/>
    <col min="10762" max="10764" width="11.28515625" style="32" customWidth="1"/>
    <col min="10765" max="10765" width="14.85546875" style="32" customWidth="1"/>
    <col min="10766" max="10766" width="15.42578125" style="32" customWidth="1"/>
    <col min="10767" max="10767" width="16" style="32" customWidth="1"/>
    <col min="10768" max="10768" width="10" style="32"/>
    <col min="10769" max="10769" width="12.42578125" style="32" bestFit="1" customWidth="1"/>
    <col min="10770" max="11008" width="10" style="32"/>
    <col min="11009" max="11009" width="26.140625" style="32" bestFit="1" customWidth="1"/>
    <col min="11010" max="11010" width="113.7109375" style="32" customWidth="1"/>
    <col min="11011" max="11011" width="28.42578125" style="32" bestFit="1" customWidth="1"/>
    <col min="11012" max="11012" width="13" style="32" customWidth="1"/>
    <col min="11013" max="11013" width="15.42578125" style="32" customWidth="1"/>
    <col min="11014" max="11014" width="11.28515625" style="32" customWidth="1"/>
    <col min="11015" max="11015" width="12.140625" style="32" customWidth="1"/>
    <col min="11016" max="11016" width="11.28515625" style="32" customWidth="1"/>
    <col min="11017" max="11017" width="12" style="32" customWidth="1"/>
    <col min="11018" max="11020" width="11.28515625" style="32" customWidth="1"/>
    <col min="11021" max="11021" width="14.85546875" style="32" customWidth="1"/>
    <col min="11022" max="11022" width="15.42578125" style="32" customWidth="1"/>
    <col min="11023" max="11023" width="16" style="32" customWidth="1"/>
    <col min="11024" max="11024" width="10" style="32"/>
    <col min="11025" max="11025" width="12.42578125" style="32" bestFit="1" customWidth="1"/>
    <col min="11026" max="11264" width="10" style="32"/>
    <col min="11265" max="11265" width="26.140625" style="32" bestFit="1" customWidth="1"/>
    <col min="11266" max="11266" width="113.7109375" style="32" customWidth="1"/>
    <col min="11267" max="11267" width="28.42578125" style="32" bestFit="1" customWidth="1"/>
    <col min="11268" max="11268" width="13" style="32" customWidth="1"/>
    <col min="11269" max="11269" width="15.42578125" style="32" customWidth="1"/>
    <col min="11270" max="11270" width="11.28515625" style="32" customWidth="1"/>
    <col min="11271" max="11271" width="12.140625" style="32" customWidth="1"/>
    <col min="11272" max="11272" width="11.28515625" style="32" customWidth="1"/>
    <col min="11273" max="11273" width="12" style="32" customWidth="1"/>
    <col min="11274" max="11276" width="11.28515625" style="32" customWidth="1"/>
    <col min="11277" max="11277" width="14.85546875" style="32" customWidth="1"/>
    <col min="11278" max="11278" width="15.42578125" style="32" customWidth="1"/>
    <col min="11279" max="11279" width="16" style="32" customWidth="1"/>
    <col min="11280" max="11280" width="10" style="32"/>
    <col min="11281" max="11281" width="12.42578125" style="32" bestFit="1" customWidth="1"/>
    <col min="11282" max="11520" width="10" style="32"/>
    <col min="11521" max="11521" width="26.140625" style="32" bestFit="1" customWidth="1"/>
    <col min="11522" max="11522" width="113.7109375" style="32" customWidth="1"/>
    <col min="11523" max="11523" width="28.42578125" style="32" bestFit="1" customWidth="1"/>
    <col min="11524" max="11524" width="13" style="32" customWidth="1"/>
    <col min="11525" max="11525" width="15.42578125" style="32" customWidth="1"/>
    <col min="11526" max="11526" width="11.28515625" style="32" customWidth="1"/>
    <col min="11527" max="11527" width="12.140625" style="32" customWidth="1"/>
    <col min="11528" max="11528" width="11.28515625" style="32" customWidth="1"/>
    <col min="11529" max="11529" width="12" style="32" customWidth="1"/>
    <col min="11530" max="11532" width="11.28515625" style="32" customWidth="1"/>
    <col min="11533" max="11533" width="14.85546875" style="32" customWidth="1"/>
    <col min="11534" max="11534" width="15.42578125" style="32" customWidth="1"/>
    <col min="11535" max="11535" width="16" style="32" customWidth="1"/>
    <col min="11536" max="11536" width="10" style="32"/>
    <col min="11537" max="11537" width="12.42578125" style="32" bestFit="1" customWidth="1"/>
    <col min="11538" max="11776" width="10" style="32"/>
    <col min="11777" max="11777" width="26.140625" style="32" bestFit="1" customWidth="1"/>
    <col min="11778" max="11778" width="113.7109375" style="32" customWidth="1"/>
    <col min="11779" max="11779" width="28.42578125" style="32" bestFit="1" customWidth="1"/>
    <col min="11780" max="11780" width="13" style="32" customWidth="1"/>
    <col min="11781" max="11781" width="15.42578125" style="32" customWidth="1"/>
    <col min="11782" max="11782" width="11.28515625" style="32" customWidth="1"/>
    <col min="11783" max="11783" width="12.140625" style="32" customWidth="1"/>
    <col min="11784" max="11784" width="11.28515625" style="32" customWidth="1"/>
    <col min="11785" max="11785" width="12" style="32" customWidth="1"/>
    <col min="11786" max="11788" width="11.28515625" style="32" customWidth="1"/>
    <col min="11789" max="11789" width="14.85546875" style="32" customWidth="1"/>
    <col min="11790" max="11790" width="15.42578125" style="32" customWidth="1"/>
    <col min="11791" max="11791" width="16" style="32" customWidth="1"/>
    <col min="11792" max="11792" width="10" style="32"/>
    <col min="11793" max="11793" width="12.42578125" style="32" bestFit="1" customWidth="1"/>
    <col min="11794" max="12032" width="10" style="32"/>
    <col min="12033" max="12033" width="26.140625" style="32" bestFit="1" customWidth="1"/>
    <col min="12034" max="12034" width="113.7109375" style="32" customWidth="1"/>
    <col min="12035" max="12035" width="28.42578125" style="32" bestFit="1" customWidth="1"/>
    <col min="12036" max="12036" width="13" style="32" customWidth="1"/>
    <col min="12037" max="12037" width="15.42578125" style="32" customWidth="1"/>
    <col min="12038" max="12038" width="11.28515625" style="32" customWidth="1"/>
    <col min="12039" max="12039" width="12.140625" style="32" customWidth="1"/>
    <col min="12040" max="12040" width="11.28515625" style="32" customWidth="1"/>
    <col min="12041" max="12041" width="12" style="32" customWidth="1"/>
    <col min="12042" max="12044" width="11.28515625" style="32" customWidth="1"/>
    <col min="12045" max="12045" width="14.85546875" style="32" customWidth="1"/>
    <col min="12046" max="12046" width="15.42578125" style="32" customWidth="1"/>
    <col min="12047" max="12047" width="16" style="32" customWidth="1"/>
    <col min="12048" max="12048" width="10" style="32"/>
    <col min="12049" max="12049" width="12.42578125" style="32" bestFit="1" customWidth="1"/>
    <col min="12050" max="12288" width="10" style="32"/>
    <col min="12289" max="12289" width="26.140625" style="32" bestFit="1" customWidth="1"/>
    <col min="12290" max="12290" width="113.7109375" style="32" customWidth="1"/>
    <col min="12291" max="12291" width="28.42578125" style="32" bestFit="1" customWidth="1"/>
    <col min="12292" max="12292" width="13" style="32" customWidth="1"/>
    <col min="12293" max="12293" width="15.42578125" style="32" customWidth="1"/>
    <col min="12294" max="12294" width="11.28515625" style="32" customWidth="1"/>
    <col min="12295" max="12295" width="12.140625" style="32" customWidth="1"/>
    <col min="12296" max="12296" width="11.28515625" style="32" customWidth="1"/>
    <col min="12297" max="12297" width="12" style="32" customWidth="1"/>
    <col min="12298" max="12300" width="11.28515625" style="32" customWidth="1"/>
    <col min="12301" max="12301" width="14.85546875" style="32" customWidth="1"/>
    <col min="12302" max="12302" width="15.42578125" style="32" customWidth="1"/>
    <col min="12303" max="12303" width="16" style="32" customWidth="1"/>
    <col min="12304" max="12304" width="10" style="32"/>
    <col min="12305" max="12305" width="12.42578125" style="32" bestFit="1" customWidth="1"/>
    <col min="12306" max="12544" width="10" style="32"/>
    <col min="12545" max="12545" width="26.140625" style="32" bestFit="1" customWidth="1"/>
    <col min="12546" max="12546" width="113.7109375" style="32" customWidth="1"/>
    <col min="12547" max="12547" width="28.42578125" style="32" bestFit="1" customWidth="1"/>
    <col min="12548" max="12548" width="13" style="32" customWidth="1"/>
    <col min="12549" max="12549" width="15.42578125" style="32" customWidth="1"/>
    <col min="12550" max="12550" width="11.28515625" style="32" customWidth="1"/>
    <col min="12551" max="12551" width="12.140625" style="32" customWidth="1"/>
    <col min="12552" max="12552" width="11.28515625" style="32" customWidth="1"/>
    <col min="12553" max="12553" width="12" style="32" customWidth="1"/>
    <col min="12554" max="12556" width="11.28515625" style="32" customWidth="1"/>
    <col min="12557" max="12557" width="14.85546875" style="32" customWidth="1"/>
    <col min="12558" max="12558" width="15.42578125" style="32" customWidth="1"/>
    <col min="12559" max="12559" width="16" style="32" customWidth="1"/>
    <col min="12560" max="12560" width="10" style="32"/>
    <col min="12561" max="12561" width="12.42578125" style="32" bestFit="1" customWidth="1"/>
    <col min="12562" max="12800" width="10" style="32"/>
    <col min="12801" max="12801" width="26.140625" style="32" bestFit="1" customWidth="1"/>
    <col min="12802" max="12802" width="113.7109375" style="32" customWidth="1"/>
    <col min="12803" max="12803" width="28.42578125" style="32" bestFit="1" customWidth="1"/>
    <col min="12804" max="12804" width="13" style="32" customWidth="1"/>
    <col min="12805" max="12805" width="15.42578125" style="32" customWidth="1"/>
    <col min="12806" max="12806" width="11.28515625" style="32" customWidth="1"/>
    <col min="12807" max="12807" width="12.140625" style="32" customWidth="1"/>
    <col min="12808" max="12808" width="11.28515625" style="32" customWidth="1"/>
    <col min="12809" max="12809" width="12" style="32" customWidth="1"/>
    <col min="12810" max="12812" width="11.28515625" style="32" customWidth="1"/>
    <col min="12813" max="12813" width="14.85546875" style="32" customWidth="1"/>
    <col min="12814" max="12814" width="15.42578125" style="32" customWidth="1"/>
    <col min="12815" max="12815" width="16" style="32" customWidth="1"/>
    <col min="12816" max="12816" width="10" style="32"/>
    <col min="12817" max="12817" width="12.42578125" style="32" bestFit="1" customWidth="1"/>
    <col min="12818" max="13056" width="10" style="32"/>
    <col min="13057" max="13057" width="26.140625" style="32" bestFit="1" customWidth="1"/>
    <col min="13058" max="13058" width="113.7109375" style="32" customWidth="1"/>
    <col min="13059" max="13059" width="28.42578125" style="32" bestFit="1" customWidth="1"/>
    <col min="13060" max="13060" width="13" style="32" customWidth="1"/>
    <col min="13061" max="13061" width="15.42578125" style="32" customWidth="1"/>
    <col min="13062" max="13062" width="11.28515625" style="32" customWidth="1"/>
    <col min="13063" max="13063" width="12.140625" style="32" customWidth="1"/>
    <col min="13064" max="13064" width="11.28515625" style="32" customWidth="1"/>
    <col min="13065" max="13065" width="12" style="32" customWidth="1"/>
    <col min="13066" max="13068" width="11.28515625" style="32" customWidth="1"/>
    <col min="13069" max="13069" width="14.85546875" style="32" customWidth="1"/>
    <col min="13070" max="13070" width="15.42578125" style="32" customWidth="1"/>
    <col min="13071" max="13071" width="16" style="32" customWidth="1"/>
    <col min="13072" max="13072" width="10" style="32"/>
    <col min="13073" max="13073" width="12.42578125" style="32" bestFit="1" customWidth="1"/>
    <col min="13074" max="13312" width="10" style="32"/>
    <col min="13313" max="13313" width="26.140625" style="32" bestFit="1" customWidth="1"/>
    <col min="13314" max="13314" width="113.7109375" style="32" customWidth="1"/>
    <col min="13315" max="13315" width="28.42578125" style="32" bestFit="1" customWidth="1"/>
    <col min="13316" max="13316" width="13" style="32" customWidth="1"/>
    <col min="13317" max="13317" width="15.42578125" style="32" customWidth="1"/>
    <col min="13318" max="13318" width="11.28515625" style="32" customWidth="1"/>
    <col min="13319" max="13319" width="12.140625" style="32" customWidth="1"/>
    <col min="13320" max="13320" width="11.28515625" style="32" customWidth="1"/>
    <col min="13321" max="13321" width="12" style="32" customWidth="1"/>
    <col min="13322" max="13324" width="11.28515625" style="32" customWidth="1"/>
    <col min="13325" max="13325" width="14.85546875" style="32" customWidth="1"/>
    <col min="13326" max="13326" width="15.42578125" style="32" customWidth="1"/>
    <col min="13327" max="13327" width="16" style="32" customWidth="1"/>
    <col min="13328" max="13328" width="10" style="32"/>
    <col min="13329" max="13329" width="12.42578125" style="32" bestFit="1" customWidth="1"/>
    <col min="13330" max="13568" width="10" style="32"/>
    <col min="13569" max="13569" width="26.140625" style="32" bestFit="1" customWidth="1"/>
    <col min="13570" max="13570" width="113.7109375" style="32" customWidth="1"/>
    <col min="13571" max="13571" width="28.42578125" style="32" bestFit="1" customWidth="1"/>
    <col min="13572" max="13572" width="13" style="32" customWidth="1"/>
    <col min="13573" max="13573" width="15.42578125" style="32" customWidth="1"/>
    <col min="13574" max="13574" width="11.28515625" style="32" customWidth="1"/>
    <col min="13575" max="13575" width="12.140625" style="32" customWidth="1"/>
    <col min="13576" max="13576" width="11.28515625" style="32" customWidth="1"/>
    <col min="13577" max="13577" width="12" style="32" customWidth="1"/>
    <col min="13578" max="13580" width="11.28515625" style="32" customWidth="1"/>
    <col min="13581" max="13581" width="14.85546875" style="32" customWidth="1"/>
    <col min="13582" max="13582" width="15.42578125" style="32" customWidth="1"/>
    <col min="13583" max="13583" width="16" style="32" customWidth="1"/>
    <col min="13584" max="13584" width="10" style="32"/>
    <col min="13585" max="13585" width="12.42578125" style="32" bestFit="1" customWidth="1"/>
    <col min="13586" max="13824" width="10" style="32"/>
    <col min="13825" max="13825" width="26.140625" style="32" bestFit="1" customWidth="1"/>
    <col min="13826" max="13826" width="113.7109375" style="32" customWidth="1"/>
    <col min="13827" max="13827" width="28.42578125" style="32" bestFit="1" customWidth="1"/>
    <col min="13828" max="13828" width="13" style="32" customWidth="1"/>
    <col min="13829" max="13829" width="15.42578125" style="32" customWidth="1"/>
    <col min="13830" max="13830" width="11.28515625" style="32" customWidth="1"/>
    <col min="13831" max="13831" width="12.140625" style="32" customWidth="1"/>
    <col min="13832" max="13832" width="11.28515625" style="32" customWidth="1"/>
    <col min="13833" max="13833" width="12" style="32" customWidth="1"/>
    <col min="13834" max="13836" width="11.28515625" style="32" customWidth="1"/>
    <col min="13837" max="13837" width="14.85546875" style="32" customWidth="1"/>
    <col min="13838" max="13838" width="15.42578125" style="32" customWidth="1"/>
    <col min="13839" max="13839" width="16" style="32" customWidth="1"/>
    <col min="13840" max="13840" width="10" style="32"/>
    <col min="13841" max="13841" width="12.42578125" style="32" bestFit="1" customWidth="1"/>
    <col min="13842" max="14080" width="10" style="32"/>
    <col min="14081" max="14081" width="26.140625" style="32" bestFit="1" customWidth="1"/>
    <col min="14082" max="14082" width="113.7109375" style="32" customWidth="1"/>
    <col min="14083" max="14083" width="28.42578125" style="32" bestFit="1" customWidth="1"/>
    <col min="14084" max="14084" width="13" style="32" customWidth="1"/>
    <col min="14085" max="14085" width="15.42578125" style="32" customWidth="1"/>
    <col min="14086" max="14086" width="11.28515625" style="32" customWidth="1"/>
    <col min="14087" max="14087" width="12.140625" style="32" customWidth="1"/>
    <col min="14088" max="14088" width="11.28515625" style="32" customWidth="1"/>
    <col min="14089" max="14089" width="12" style="32" customWidth="1"/>
    <col min="14090" max="14092" width="11.28515625" style="32" customWidth="1"/>
    <col min="14093" max="14093" width="14.85546875" style="32" customWidth="1"/>
    <col min="14094" max="14094" width="15.42578125" style="32" customWidth="1"/>
    <col min="14095" max="14095" width="16" style="32" customWidth="1"/>
    <col min="14096" max="14096" width="10" style="32"/>
    <col min="14097" max="14097" width="12.42578125" style="32" bestFit="1" customWidth="1"/>
    <col min="14098" max="14336" width="10" style="32"/>
    <col min="14337" max="14337" width="26.140625" style="32" bestFit="1" customWidth="1"/>
    <col min="14338" max="14338" width="113.7109375" style="32" customWidth="1"/>
    <col min="14339" max="14339" width="28.42578125" style="32" bestFit="1" customWidth="1"/>
    <col min="14340" max="14340" width="13" style="32" customWidth="1"/>
    <col min="14341" max="14341" width="15.42578125" style="32" customWidth="1"/>
    <col min="14342" max="14342" width="11.28515625" style="32" customWidth="1"/>
    <col min="14343" max="14343" width="12.140625" style="32" customWidth="1"/>
    <col min="14344" max="14344" width="11.28515625" style="32" customWidth="1"/>
    <col min="14345" max="14345" width="12" style="32" customWidth="1"/>
    <col min="14346" max="14348" width="11.28515625" style="32" customWidth="1"/>
    <col min="14349" max="14349" width="14.85546875" style="32" customWidth="1"/>
    <col min="14350" max="14350" width="15.42578125" style="32" customWidth="1"/>
    <col min="14351" max="14351" width="16" style="32" customWidth="1"/>
    <col min="14352" max="14352" width="10" style="32"/>
    <col min="14353" max="14353" width="12.42578125" style="32" bestFit="1" customWidth="1"/>
    <col min="14354" max="14592" width="10" style="32"/>
    <col min="14593" max="14593" width="26.140625" style="32" bestFit="1" customWidth="1"/>
    <col min="14594" max="14594" width="113.7109375" style="32" customWidth="1"/>
    <col min="14595" max="14595" width="28.42578125" style="32" bestFit="1" customWidth="1"/>
    <col min="14596" max="14596" width="13" style="32" customWidth="1"/>
    <col min="14597" max="14597" width="15.42578125" style="32" customWidth="1"/>
    <col min="14598" max="14598" width="11.28515625" style="32" customWidth="1"/>
    <col min="14599" max="14599" width="12.140625" style="32" customWidth="1"/>
    <col min="14600" max="14600" width="11.28515625" style="32" customWidth="1"/>
    <col min="14601" max="14601" width="12" style="32" customWidth="1"/>
    <col min="14602" max="14604" width="11.28515625" style="32" customWidth="1"/>
    <col min="14605" max="14605" width="14.85546875" style="32" customWidth="1"/>
    <col min="14606" max="14606" width="15.42578125" style="32" customWidth="1"/>
    <col min="14607" max="14607" width="16" style="32" customWidth="1"/>
    <col min="14608" max="14608" width="10" style="32"/>
    <col min="14609" max="14609" width="12.42578125" style="32" bestFit="1" customWidth="1"/>
    <col min="14610" max="14848" width="10" style="32"/>
    <col min="14849" max="14849" width="26.140625" style="32" bestFit="1" customWidth="1"/>
    <col min="14850" max="14850" width="113.7109375" style="32" customWidth="1"/>
    <col min="14851" max="14851" width="28.42578125" style="32" bestFit="1" customWidth="1"/>
    <col min="14852" max="14852" width="13" style="32" customWidth="1"/>
    <col min="14853" max="14853" width="15.42578125" style="32" customWidth="1"/>
    <col min="14854" max="14854" width="11.28515625" style="32" customWidth="1"/>
    <col min="14855" max="14855" width="12.140625" style="32" customWidth="1"/>
    <col min="14856" max="14856" width="11.28515625" style="32" customWidth="1"/>
    <col min="14857" max="14857" width="12" style="32" customWidth="1"/>
    <col min="14858" max="14860" width="11.28515625" style="32" customWidth="1"/>
    <col min="14861" max="14861" width="14.85546875" style="32" customWidth="1"/>
    <col min="14862" max="14862" width="15.42578125" style="32" customWidth="1"/>
    <col min="14863" max="14863" width="16" style="32" customWidth="1"/>
    <col min="14864" max="14864" width="10" style="32"/>
    <col min="14865" max="14865" width="12.42578125" style="32" bestFit="1" customWidth="1"/>
    <col min="14866" max="15104" width="10" style="32"/>
    <col min="15105" max="15105" width="26.140625" style="32" bestFit="1" customWidth="1"/>
    <col min="15106" max="15106" width="113.7109375" style="32" customWidth="1"/>
    <col min="15107" max="15107" width="28.42578125" style="32" bestFit="1" customWidth="1"/>
    <col min="15108" max="15108" width="13" style="32" customWidth="1"/>
    <col min="15109" max="15109" width="15.42578125" style="32" customWidth="1"/>
    <col min="15110" max="15110" width="11.28515625" style="32" customWidth="1"/>
    <col min="15111" max="15111" width="12.140625" style="32" customWidth="1"/>
    <col min="15112" max="15112" width="11.28515625" style="32" customWidth="1"/>
    <col min="15113" max="15113" width="12" style="32" customWidth="1"/>
    <col min="15114" max="15116" width="11.28515625" style="32" customWidth="1"/>
    <col min="15117" max="15117" width="14.85546875" style="32" customWidth="1"/>
    <col min="15118" max="15118" width="15.42578125" style="32" customWidth="1"/>
    <col min="15119" max="15119" width="16" style="32" customWidth="1"/>
    <col min="15120" max="15120" width="10" style="32"/>
    <col min="15121" max="15121" width="12.42578125" style="32" bestFit="1" customWidth="1"/>
    <col min="15122" max="15360" width="10" style="32"/>
    <col min="15361" max="15361" width="26.140625" style="32" bestFit="1" customWidth="1"/>
    <col min="15362" max="15362" width="113.7109375" style="32" customWidth="1"/>
    <col min="15363" max="15363" width="28.42578125" style="32" bestFit="1" customWidth="1"/>
    <col min="15364" max="15364" width="13" style="32" customWidth="1"/>
    <col min="15365" max="15365" width="15.42578125" style="32" customWidth="1"/>
    <col min="15366" max="15366" width="11.28515625" style="32" customWidth="1"/>
    <col min="15367" max="15367" width="12.140625" style="32" customWidth="1"/>
    <col min="15368" max="15368" width="11.28515625" style="32" customWidth="1"/>
    <col min="15369" max="15369" width="12" style="32" customWidth="1"/>
    <col min="15370" max="15372" width="11.28515625" style="32" customWidth="1"/>
    <col min="15373" max="15373" width="14.85546875" style="32" customWidth="1"/>
    <col min="15374" max="15374" width="15.42578125" style="32" customWidth="1"/>
    <col min="15375" max="15375" width="16" style="32" customWidth="1"/>
    <col min="15376" max="15376" width="10" style="32"/>
    <col min="15377" max="15377" width="12.42578125" style="32" bestFit="1" customWidth="1"/>
    <col min="15378" max="15616" width="10" style="32"/>
    <col min="15617" max="15617" width="26.140625" style="32" bestFit="1" customWidth="1"/>
    <col min="15618" max="15618" width="113.7109375" style="32" customWidth="1"/>
    <col min="15619" max="15619" width="28.42578125" style="32" bestFit="1" customWidth="1"/>
    <col min="15620" max="15620" width="13" style="32" customWidth="1"/>
    <col min="15621" max="15621" width="15.42578125" style="32" customWidth="1"/>
    <col min="15622" max="15622" width="11.28515625" style="32" customWidth="1"/>
    <col min="15623" max="15623" width="12.140625" style="32" customWidth="1"/>
    <col min="15624" max="15624" width="11.28515625" style="32" customWidth="1"/>
    <col min="15625" max="15625" width="12" style="32" customWidth="1"/>
    <col min="15626" max="15628" width="11.28515625" style="32" customWidth="1"/>
    <col min="15629" max="15629" width="14.85546875" style="32" customWidth="1"/>
    <col min="15630" max="15630" width="15.42578125" style="32" customWidth="1"/>
    <col min="15631" max="15631" width="16" style="32" customWidth="1"/>
    <col min="15632" max="15632" width="10" style="32"/>
    <col min="15633" max="15633" width="12.42578125" style="32" bestFit="1" customWidth="1"/>
    <col min="15634" max="15872" width="10" style="32"/>
    <col min="15873" max="15873" width="26.140625" style="32" bestFit="1" customWidth="1"/>
    <col min="15874" max="15874" width="113.7109375" style="32" customWidth="1"/>
    <col min="15875" max="15875" width="28.42578125" style="32" bestFit="1" customWidth="1"/>
    <col min="15876" max="15876" width="13" style="32" customWidth="1"/>
    <col min="15877" max="15877" width="15.42578125" style="32" customWidth="1"/>
    <col min="15878" max="15878" width="11.28515625" style="32" customWidth="1"/>
    <col min="15879" max="15879" width="12.140625" style="32" customWidth="1"/>
    <col min="15880" max="15880" width="11.28515625" style="32" customWidth="1"/>
    <col min="15881" max="15881" width="12" style="32" customWidth="1"/>
    <col min="15882" max="15884" width="11.28515625" style="32" customWidth="1"/>
    <col min="15885" max="15885" width="14.85546875" style="32" customWidth="1"/>
    <col min="15886" max="15886" width="15.42578125" style="32" customWidth="1"/>
    <col min="15887" max="15887" width="16" style="32" customWidth="1"/>
    <col min="15888" max="15888" width="10" style="32"/>
    <col min="15889" max="15889" width="12.42578125" style="32" bestFit="1" customWidth="1"/>
    <col min="15890" max="16128" width="10" style="32"/>
    <col min="16129" max="16129" width="26.140625" style="32" bestFit="1" customWidth="1"/>
    <col min="16130" max="16130" width="113.7109375" style="32" customWidth="1"/>
    <col min="16131" max="16131" width="28.42578125" style="32" bestFit="1" customWidth="1"/>
    <col min="16132" max="16132" width="13" style="32" customWidth="1"/>
    <col min="16133" max="16133" width="15.42578125" style="32" customWidth="1"/>
    <col min="16134" max="16134" width="11.28515625" style="32" customWidth="1"/>
    <col min="16135" max="16135" width="12.140625" style="32" customWidth="1"/>
    <col min="16136" max="16136" width="11.28515625" style="32" customWidth="1"/>
    <col min="16137" max="16137" width="12" style="32" customWidth="1"/>
    <col min="16138" max="16140" width="11.28515625" style="32" customWidth="1"/>
    <col min="16141" max="16141" width="14.85546875" style="32" customWidth="1"/>
    <col min="16142" max="16142" width="15.42578125" style="32" customWidth="1"/>
    <col min="16143" max="16143" width="16" style="32" customWidth="1"/>
    <col min="16144" max="16144" width="10" style="32"/>
    <col min="16145" max="16145" width="12.42578125" style="32" bestFit="1" customWidth="1"/>
    <col min="16146" max="16384" width="10" style="32"/>
  </cols>
  <sheetData>
    <row r="1" spans="1:20" s="6" customFormat="1" ht="38.25" x14ac:dyDescent="0.2">
      <c r="A1" s="1" t="s">
        <v>0</v>
      </c>
      <c r="B1" s="1" t="s">
        <v>151</v>
      </c>
      <c r="C1" s="1" t="s">
        <v>152</v>
      </c>
      <c r="D1" s="2" t="s">
        <v>153</v>
      </c>
      <c r="E1" s="3" t="s">
        <v>154</v>
      </c>
      <c r="F1" s="4" t="s">
        <v>155</v>
      </c>
      <c r="G1" s="4" t="s">
        <v>156</v>
      </c>
      <c r="H1" s="4" t="s">
        <v>157</v>
      </c>
      <c r="I1" s="4" t="s">
        <v>158</v>
      </c>
      <c r="J1" s="4" t="s">
        <v>159</v>
      </c>
      <c r="K1" s="4" t="s">
        <v>160</v>
      </c>
      <c r="L1" s="4" t="s">
        <v>161</v>
      </c>
      <c r="M1" s="5" t="s">
        <v>162</v>
      </c>
      <c r="N1" s="5" t="s">
        <v>162</v>
      </c>
      <c r="O1" s="5" t="s">
        <v>163</v>
      </c>
    </row>
    <row r="2" spans="1:20" s="13" customFormat="1" ht="12.75" x14ac:dyDescent="0.2">
      <c r="A2" s="7" t="s">
        <v>164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1"/>
      <c r="N2" s="11"/>
      <c r="O2" s="12"/>
      <c r="P2" s="12"/>
      <c r="Q2" s="11"/>
      <c r="S2" s="79"/>
    </row>
    <row r="3" spans="1:20" s="14" customFormat="1" ht="12.75" x14ac:dyDescent="0.2">
      <c r="A3" s="69" t="s">
        <v>63</v>
      </c>
      <c r="B3" s="15" t="s">
        <v>165</v>
      </c>
      <c r="C3" s="15" t="s">
        <v>166</v>
      </c>
      <c r="D3" s="15" t="s">
        <v>2</v>
      </c>
      <c r="E3" s="16">
        <f>SUM(F3:L3)</f>
        <v>5717</v>
      </c>
      <c r="F3" s="16">
        <v>0</v>
      </c>
      <c r="G3" s="16">
        <v>5711</v>
      </c>
      <c r="H3" s="16">
        <v>0</v>
      </c>
      <c r="I3" s="16">
        <v>0</v>
      </c>
      <c r="J3" s="16">
        <v>0</v>
      </c>
      <c r="K3" s="16">
        <v>6</v>
      </c>
      <c r="L3" s="16">
        <v>0</v>
      </c>
      <c r="M3" s="17">
        <v>196000</v>
      </c>
      <c r="N3" s="17">
        <v>232000</v>
      </c>
      <c r="O3" s="15" t="s">
        <v>413</v>
      </c>
      <c r="P3" s="16"/>
      <c r="Q3" s="77"/>
      <c r="R3" s="78"/>
      <c r="S3" s="19"/>
      <c r="T3" s="43"/>
    </row>
    <row r="4" spans="1:20" s="14" customFormat="1" ht="12.75" x14ac:dyDescent="0.2">
      <c r="A4" s="14" t="s">
        <v>70</v>
      </c>
      <c r="B4" s="15" t="s">
        <v>167</v>
      </c>
      <c r="C4" s="15" t="s">
        <v>168</v>
      </c>
      <c r="D4" s="15" t="s">
        <v>2</v>
      </c>
      <c r="E4" s="16">
        <f t="shared" ref="E4:E47" si="0">SUM(F4:L4)</f>
        <v>24352</v>
      </c>
      <c r="F4" s="16">
        <v>0</v>
      </c>
      <c r="G4" s="16">
        <v>18016</v>
      </c>
      <c r="H4" s="16">
        <v>4018</v>
      </c>
      <c r="I4" s="16">
        <v>903</v>
      </c>
      <c r="J4" s="16">
        <v>0</v>
      </c>
      <c r="K4" s="16">
        <v>1403</v>
      </c>
      <c r="L4" s="16">
        <v>12</v>
      </c>
      <c r="M4" s="17">
        <v>1277000</v>
      </c>
      <c r="N4" s="17">
        <v>1539318</v>
      </c>
      <c r="O4" s="15" t="s">
        <v>416</v>
      </c>
      <c r="P4" s="16"/>
      <c r="Q4" s="77"/>
      <c r="R4" s="78"/>
      <c r="S4" s="19"/>
      <c r="T4" s="43"/>
    </row>
    <row r="5" spans="1:20" s="14" customFormat="1" ht="12.75" x14ac:dyDescent="0.2">
      <c r="A5" s="14" t="s">
        <v>69</v>
      </c>
      <c r="B5" s="15" t="s">
        <v>169</v>
      </c>
      <c r="C5" s="15" t="s">
        <v>170</v>
      </c>
      <c r="D5" s="15" t="s">
        <v>2</v>
      </c>
      <c r="E5" s="16">
        <f t="shared" si="0"/>
        <v>12943</v>
      </c>
      <c r="F5" s="16">
        <v>0</v>
      </c>
      <c r="G5" s="16">
        <v>7939</v>
      </c>
      <c r="H5" s="16">
        <v>3561</v>
      </c>
      <c r="I5" s="16">
        <v>0</v>
      </c>
      <c r="J5" s="16">
        <v>0</v>
      </c>
      <c r="K5" s="16">
        <v>1428</v>
      </c>
      <c r="L5" s="16">
        <v>15</v>
      </c>
      <c r="M5" s="17">
        <v>692000</v>
      </c>
      <c r="N5" s="17">
        <v>851019</v>
      </c>
      <c r="O5" s="15" t="s">
        <v>416</v>
      </c>
      <c r="P5" s="16"/>
      <c r="Q5" s="77"/>
      <c r="R5" s="78"/>
      <c r="S5" s="19"/>
      <c r="T5" s="43"/>
    </row>
    <row r="6" spans="1:20" s="14" customFormat="1" ht="12.75" x14ac:dyDescent="0.2">
      <c r="A6" s="14" t="s">
        <v>72</v>
      </c>
      <c r="B6" s="15" t="s">
        <v>171</v>
      </c>
      <c r="C6" s="15" t="s">
        <v>172</v>
      </c>
      <c r="D6" s="15" t="s">
        <v>2</v>
      </c>
      <c r="E6" s="16">
        <f t="shared" si="0"/>
        <v>15447</v>
      </c>
      <c r="F6" s="16">
        <v>0</v>
      </c>
      <c r="G6" s="16">
        <v>8669</v>
      </c>
      <c r="H6" s="16">
        <v>5507</v>
      </c>
      <c r="I6" s="16">
        <v>0</v>
      </c>
      <c r="J6" s="16">
        <v>0</v>
      </c>
      <c r="K6" s="16">
        <v>796</v>
      </c>
      <c r="L6" s="16">
        <v>475</v>
      </c>
      <c r="M6" s="17">
        <v>742000</v>
      </c>
      <c r="N6" s="17">
        <v>891779</v>
      </c>
      <c r="O6" s="15" t="s">
        <v>416</v>
      </c>
      <c r="P6" s="16"/>
      <c r="Q6" s="77"/>
      <c r="R6" s="78"/>
      <c r="S6" s="19"/>
      <c r="T6" s="43"/>
    </row>
    <row r="7" spans="1:20" s="14" customFormat="1" ht="12.75" x14ac:dyDescent="0.2">
      <c r="A7" s="14" t="s">
        <v>134</v>
      </c>
      <c r="B7" s="15" t="s">
        <v>173</v>
      </c>
      <c r="C7" s="15" t="s">
        <v>439</v>
      </c>
      <c r="D7" s="15" t="s">
        <v>2</v>
      </c>
      <c r="E7" s="16">
        <f t="shared" si="0"/>
        <v>65526</v>
      </c>
      <c r="F7" s="16">
        <v>6426</v>
      </c>
      <c r="G7" s="16">
        <v>33109</v>
      </c>
      <c r="H7" s="16">
        <v>15866</v>
      </c>
      <c r="I7" s="16">
        <v>552</v>
      </c>
      <c r="J7" s="16">
        <v>0</v>
      </c>
      <c r="K7" s="16">
        <v>5395</v>
      </c>
      <c r="L7" s="16">
        <v>4178</v>
      </c>
      <c r="M7" s="17">
        <v>3275000</v>
      </c>
      <c r="N7" s="17">
        <v>4042000</v>
      </c>
      <c r="O7" s="16" t="s">
        <v>414</v>
      </c>
      <c r="P7" s="16"/>
      <c r="Q7" s="77"/>
      <c r="R7" s="78"/>
      <c r="S7" s="19"/>
      <c r="T7" s="43"/>
    </row>
    <row r="8" spans="1:20" s="14" customFormat="1" ht="12.75" x14ac:dyDescent="0.2">
      <c r="A8" s="14" t="s">
        <v>21</v>
      </c>
      <c r="B8" s="15" t="s">
        <v>448</v>
      </c>
      <c r="C8" s="15" t="s">
        <v>174</v>
      </c>
      <c r="D8" s="15" t="s">
        <v>2</v>
      </c>
      <c r="E8" s="16">
        <f t="shared" si="0"/>
        <v>21334</v>
      </c>
      <c r="F8" s="16">
        <v>0</v>
      </c>
      <c r="G8" s="16">
        <v>19239</v>
      </c>
      <c r="H8" s="16">
        <v>0</v>
      </c>
      <c r="I8" s="16">
        <v>818</v>
      </c>
      <c r="J8" s="16">
        <v>0</v>
      </c>
      <c r="K8" s="16">
        <v>256</v>
      </c>
      <c r="L8" s="16">
        <v>1021</v>
      </c>
      <c r="M8" s="17">
        <v>385000</v>
      </c>
      <c r="N8" s="17">
        <v>495000</v>
      </c>
      <c r="O8" s="16">
        <v>0</v>
      </c>
      <c r="P8" s="16"/>
      <c r="Q8" s="77"/>
      <c r="R8" s="78"/>
      <c r="S8" s="19"/>
      <c r="T8" s="43"/>
    </row>
    <row r="9" spans="1:20" s="14" customFormat="1" ht="12.75" x14ac:dyDescent="0.2">
      <c r="A9" s="14" t="s">
        <v>59</v>
      </c>
      <c r="B9" s="15" t="s">
        <v>175</v>
      </c>
      <c r="C9" s="15" t="s">
        <v>176</v>
      </c>
      <c r="D9" s="15" t="s">
        <v>3</v>
      </c>
      <c r="E9" s="16">
        <f t="shared" si="0"/>
        <v>31192</v>
      </c>
      <c r="F9" s="16">
        <v>13895</v>
      </c>
      <c r="G9" s="16">
        <v>7647</v>
      </c>
      <c r="H9" s="16">
        <v>6759</v>
      </c>
      <c r="I9" s="16">
        <v>1675</v>
      </c>
      <c r="J9" s="16">
        <v>0</v>
      </c>
      <c r="K9" s="16">
        <v>433</v>
      </c>
      <c r="L9" s="16">
        <v>783</v>
      </c>
      <c r="M9" s="17">
        <v>1102000</v>
      </c>
      <c r="N9" s="17">
        <v>1316000</v>
      </c>
      <c r="O9" s="15" t="s">
        <v>417</v>
      </c>
      <c r="P9" s="16"/>
      <c r="Q9" s="77"/>
      <c r="R9" s="78"/>
      <c r="S9" s="19"/>
      <c r="T9" s="43"/>
    </row>
    <row r="10" spans="1:20" s="19" customFormat="1" ht="12.75" x14ac:dyDescent="0.2">
      <c r="A10" s="14" t="s">
        <v>71</v>
      </c>
      <c r="B10" s="15" t="s">
        <v>177</v>
      </c>
      <c r="C10" s="15" t="s">
        <v>178</v>
      </c>
      <c r="D10" s="15" t="s">
        <v>2</v>
      </c>
      <c r="E10" s="16">
        <f t="shared" si="0"/>
        <v>5835</v>
      </c>
      <c r="F10" s="16">
        <v>0</v>
      </c>
      <c r="G10" s="16">
        <v>5342</v>
      </c>
      <c r="H10" s="16">
        <v>493</v>
      </c>
      <c r="I10" s="16">
        <v>0</v>
      </c>
      <c r="J10" s="16">
        <v>0</v>
      </c>
      <c r="K10" s="16">
        <v>0</v>
      </c>
      <c r="L10" s="16">
        <v>0</v>
      </c>
      <c r="M10" s="17">
        <v>198000</v>
      </c>
      <c r="N10" s="17">
        <v>244000</v>
      </c>
      <c r="O10" s="16" t="s">
        <v>414</v>
      </c>
      <c r="P10" s="16"/>
      <c r="Q10" s="77"/>
      <c r="R10" s="78"/>
      <c r="T10" s="43"/>
    </row>
    <row r="11" spans="1:20" s="14" customFormat="1" ht="12.75" x14ac:dyDescent="0.2">
      <c r="A11" s="14" t="s">
        <v>64</v>
      </c>
      <c r="B11" s="15" t="s">
        <v>179</v>
      </c>
      <c r="C11" s="15" t="s">
        <v>180</v>
      </c>
      <c r="D11" s="15" t="s">
        <v>2</v>
      </c>
      <c r="E11" s="16">
        <f t="shared" si="0"/>
        <v>136162</v>
      </c>
      <c r="F11" s="16">
        <v>0</v>
      </c>
      <c r="G11" s="16">
        <v>109574</v>
      </c>
      <c r="H11" s="16">
        <v>2567</v>
      </c>
      <c r="I11" s="16">
        <v>3793</v>
      </c>
      <c r="J11" s="16">
        <v>0</v>
      </c>
      <c r="K11" s="16">
        <v>14332</v>
      </c>
      <c r="L11" s="16">
        <v>5896</v>
      </c>
      <c r="M11" s="17">
        <v>2957000</v>
      </c>
      <c r="N11" s="17">
        <v>3783000</v>
      </c>
      <c r="O11" s="15" t="s">
        <v>482</v>
      </c>
      <c r="P11" s="16"/>
      <c r="Q11" s="77"/>
      <c r="R11" s="78"/>
      <c r="S11" s="19"/>
      <c r="T11" s="43"/>
    </row>
    <row r="12" spans="1:20" s="14" customFormat="1" ht="12.75" x14ac:dyDescent="0.2">
      <c r="A12" s="14" t="s">
        <v>55</v>
      </c>
      <c r="B12" s="15" t="s">
        <v>181</v>
      </c>
      <c r="C12" s="15" t="s">
        <v>182</v>
      </c>
      <c r="D12" s="15" t="s">
        <v>2</v>
      </c>
      <c r="E12" s="16">
        <f t="shared" si="0"/>
        <v>23853</v>
      </c>
      <c r="F12" s="16">
        <v>0</v>
      </c>
      <c r="G12" s="16">
        <v>14910</v>
      </c>
      <c r="H12" s="16">
        <v>3246</v>
      </c>
      <c r="I12" s="16">
        <v>0</v>
      </c>
      <c r="J12" s="16">
        <v>0</v>
      </c>
      <c r="K12" s="16">
        <v>2695</v>
      </c>
      <c r="L12" s="16">
        <v>3002</v>
      </c>
      <c r="M12" s="17">
        <v>475000</v>
      </c>
      <c r="N12" s="17">
        <v>547000</v>
      </c>
      <c r="O12" s="16" t="s">
        <v>414</v>
      </c>
      <c r="P12" s="16"/>
      <c r="Q12" s="77"/>
      <c r="R12" s="78"/>
      <c r="S12" s="19"/>
      <c r="T12" s="43"/>
    </row>
    <row r="13" spans="1:20" s="14" customFormat="1" ht="12.75" x14ac:dyDescent="0.2">
      <c r="A13" s="14" t="s">
        <v>62</v>
      </c>
      <c r="B13" s="15" t="s">
        <v>183</v>
      </c>
      <c r="C13" s="15" t="s">
        <v>184</v>
      </c>
      <c r="D13" s="15" t="s">
        <v>2</v>
      </c>
      <c r="E13" s="16">
        <f t="shared" si="0"/>
        <v>15572</v>
      </c>
      <c r="F13" s="16">
        <v>0</v>
      </c>
      <c r="G13" s="16">
        <v>14057</v>
      </c>
      <c r="H13" s="16">
        <v>0</v>
      </c>
      <c r="I13" s="16">
        <v>501</v>
      </c>
      <c r="J13" s="16">
        <v>0</v>
      </c>
      <c r="K13" s="16">
        <v>350</v>
      </c>
      <c r="L13" s="16">
        <v>664</v>
      </c>
      <c r="M13" s="17">
        <v>505000</v>
      </c>
      <c r="N13" s="17">
        <v>633000</v>
      </c>
      <c r="O13" s="15" t="s">
        <v>416</v>
      </c>
      <c r="P13" s="16"/>
      <c r="Q13" s="77"/>
      <c r="R13" s="78"/>
      <c r="S13" s="19"/>
      <c r="T13" s="43"/>
    </row>
    <row r="14" spans="1:20" s="14" customFormat="1" ht="12.75" x14ac:dyDescent="0.2">
      <c r="A14" s="14" t="s">
        <v>66</v>
      </c>
      <c r="B14" s="15" t="s">
        <v>185</v>
      </c>
      <c r="C14" s="15" t="s">
        <v>186</v>
      </c>
      <c r="D14" s="15" t="s">
        <v>2</v>
      </c>
      <c r="E14" s="16">
        <f t="shared" si="0"/>
        <v>53218</v>
      </c>
      <c r="F14" s="16">
        <v>0</v>
      </c>
      <c r="G14" s="16">
        <v>43030</v>
      </c>
      <c r="H14" s="16">
        <v>8627</v>
      </c>
      <c r="I14" s="16">
        <v>369</v>
      </c>
      <c r="J14" s="16">
        <v>0</v>
      </c>
      <c r="K14" s="16">
        <v>1173</v>
      </c>
      <c r="L14" s="16">
        <v>19</v>
      </c>
      <c r="M14" s="17">
        <v>1037611</v>
      </c>
      <c r="N14" s="17">
        <v>2424000</v>
      </c>
      <c r="O14" s="16">
        <v>0</v>
      </c>
      <c r="P14" s="16"/>
      <c r="Q14" s="77"/>
      <c r="R14" s="78"/>
      <c r="S14" s="19"/>
      <c r="T14" s="43"/>
    </row>
    <row r="15" spans="1:20" s="14" customFormat="1" ht="12.75" x14ac:dyDescent="0.2">
      <c r="A15" s="14" t="s">
        <v>65</v>
      </c>
      <c r="B15" s="15" t="s">
        <v>187</v>
      </c>
      <c r="C15" s="15" t="s">
        <v>188</v>
      </c>
      <c r="D15" s="15" t="s">
        <v>3</v>
      </c>
      <c r="E15" s="16">
        <f t="shared" si="0"/>
        <v>9667</v>
      </c>
      <c r="F15" s="16">
        <v>0</v>
      </c>
      <c r="G15" s="16">
        <v>5178</v>
      </c>
      <c r="H15" s="16">
        <v>4489</v>
      </c>
      <c r="I15" s="16">
        <v>0</v>
      </c>
      <c r="J15" s="16">
        <v>0</v>
      </c>
      <c r="K15" s="16">
        <v>0</v>
      </c>
      <c r="L15" s="16">
        <v>0</v>
      </c>
      <c r="M15" s="17">
        <v>463568</v>
      </c>
      <c r="N15" s="17">
        <v>567172</v>
      </c>
      <c r="O15" s="16">
        <v>0</v>
      </c>
      <c r="P15" s="16"/>
      <c r="Q15" s="77"/>
      <c r="R15" s="78"/>
      <c r="S15" s="19"/>
      <c r="T15" s="43"/>
    </row>
    <row r="16" spans="1:20" s="14" customFormat="1" ht="12.75" x14ac:dyDescent="0.2">
      <c r="A16" s="14" t="s">
        <v>38</v>
      </c>
      <c r="B16" s="15" t="s">
        <v>189</v>
      </c>
      <c r="C16" s="15" t="s">
        <v>190</v>
      </c>
      <c r="D16" s="15" t="s">
        <v>2</v>
      </c>
      <c r="E16" s="16">
        <f t="shared" si="0"/>
        <v>26590</v>
      </c>
      <c r="F16" s="16">
        <v>0</v>
      </c>
      <c r="G16" s="16">
        <v>20604</v>
      </c>
      <c r="H16" s="16">
        <v>1242</v>
      </c>
      <c r="I16" s="16">
        <v>3041</v>
      </c>
      <c r="J16" s="16">
        <v>0</v>
      </c>
      <c r="K16" s="16">
        <v>1488</v>
      </c>
      <c r="L16" s="16">
        <v>215</v>
      </c>
      <c r="M16" s="17">
        <v>1177000</v>
      </c>
      <c r="N16" s="17">
        <v>1570000</v>
      </c>
      <c r="O16" s="15" t="s">
        <v>416</v>
      </c>
      <c r="P16" s="16"/>
      <c r="Q16" s="77"/>
      <c r="R16" s="78"/>
      <c r="S16" s="19"/>
      <c r="T16" s="43"/>
    </row>
    <row r="17" spans="1:20" s="14" customFormat="1" ht="12.75" x14ac:dyDescent="0.2">
      <c r="A17" s="14" t="s">
        <v>61</v>
      </c>
      <c r="B17" s="15" t="s">
        <v>191</v>
      </c>
      <c r="C17" s="22">
        <v>1969</v>
      </c>
      <c r="D17" s="15" t="s">
        <v>2</v>
      </c>
      <c r="E17" s="16">
        <f t="shared" si="0"/>
        <v>5423</v>
      </c>
      <c r="F17" s="16">
        <v>0</v>
      </c>
      <c r="G17" s="16">
        <v>3463</v>
      </c>
      <c r="H17" s="16">
        <v>1945</v>
      </c>
      <c r="I17" s="16">
        <v>0</v>
      </c>
      <c r="J17" s="16">
        <v>0</v>
      </c>
      <c r="K17" s="16">
        <v>15</v>
      </c>
      <c r="L17" s="16">
        <v>0</v>
      </c>
      <c r="M17" s="17">
        <v>287000</v>
      </c>
      <c r="N17" s="17">
        <v>368000</v>
      </c>
      <c r="O17" s="16" t="s">
        <v>414</v>
      </c>
      <c r="P17" s="16"/>
      <c r="Q17" s="77"/>
      <c r="R17" s="78"/>
      <c r="S17" s="19"/>
      <c r="T17" s="43"/>
    </row>
    <row r="18" spans="1:20" s="14" customFormat="1" ht="12.75" x14ac:dyDescent="0.2">
      <c r="A18" s="14" t="s">
        <v>60</v>
      </c>
      <c r="B18" s="15" t="s">
        <v>192</v>
      </c>
      <c r="C18" s="22">
        <v>1884</v>
      </c>
      <c r="D18" s="15" t="s">
        <v>2</v>
      </c>
      <c r="E18" s="16">
        <f t="shared" si="0"/>
        <v>2274</v>
      </c>
      <c r="F18" s="16">
        <v>0</v>
      </c>
      <c r="G18" s="16">
        <v>2229</v>
      </c>
      <c r="H18" s="16">
        <v>0</v>
      </c>
      <c r="I18" s="16">
        <v>0</v>
      </c>
      <c r="J18" s="16">
        <v>0</v>
      </c>
      <c r="K18" s="16">
        <v>45</v>
      </c>
      <c r="L18" s="16">
        <v>0</v>
      </c>
      <c r="M18" s="17">
        <v>62000</v>
      </c>
      <c r="N18" s="17">
        <v>79000</v>
      </c>
      <c r="O18" s="15" t="s">
        <v>416</v>
      </c>
      <c r="P18" s="16"/>
      <c r="Q18" s="77"/>
      <c r="R18" s="78"/>
      <c r="S18" s="19"/>
      <c r="T18" s="43"/>
    </row>
    <row r="19" spans="1:20" s="14" customFormat="1" ht="12.75" x14ac:dyDescent="0.2">
      <c r="A19" s="14" t="s">
        <v>7</v>
      </c>
      <c r="B19" s="15" t="s">
        <v>193</v>
      </c>
      <c r="C19" s="15" t="s">
        <v>194</v>
      </c>
      <c r="D19" s="15" t="s">
        <v>2</v>
      </c>
      <c r="E19" s="16">
        <f t="shared" si="0"/>
        <v>23718</v>
      </c>
      <c r="F19" s="16">
        <v>0</v>
      </c>
      <c r="G19" s="16">
        <v>21893</v>
      </c>
      <c r="H19" s="16">
        <v>69</v>
      </c>
      <c r="I19" s="16">
        <v>634</v>
      </c>
      <c r="J19" s="16">
        <v>0</v>
      </c>
      <c r="K19" s="16">
        <v>595</v>
      </c>
      <c r="L19" s="16">
        <v>527</v>
      </c>
      <c r="M19" s="17">
        <v>481000</v>
      </c>
      <c r="N19" s="17">
        <v>656000</v>
      </c>
      <c r="O19" s="15" t="s">
        <v>416</v>
      </c>
      <c r="P19" s="16"/>
      <c r="Q19" s="77"/>
      <c r="R19" s="78"/>
      <c r="S19" s="19"/>
      <c r="T19" s="43"/>
    </row>
    <row r="20" spans="1:20" s="14" customFormat="1" ht="12.75" x14ac:dyDescent="0.2">
      <c r="A20" s="14" t="s">
        <v>42</v>
      </c>
      <c r="B20" s="15" t="s">
        <v>195</v>
      </c>
      <c r="C20" s="15" t="s">
        <v>196</v>
      </c>
      <c r="D20" s="15" t="s">
        <v>2</v>
      </c>
      <c r="E20" s="16">
        <f t="shared" si="0"/>
        <v>8370</v>
      </c>
      <c r="F20" s="16">
        <v>0</v>
      </c>
      <c r="G20" s="16">
        <v>8314</v>
      </c>
      <c r="H20" s="16">
        <v>0</v>
      </c>
      <c r="I20" s="16">
        <v>0</v>
      </c>
      <c r="J20" s="16">
        <v>0</v>
      </c>
      <c r="K20" s="16">
        <v>56</v>
      </c>
      <c r="L20" s="16">
        <v>0</v>
      </c>
      <c r="M20" s="17">
        <v>0</v>
      </c>
      <c r="N20" s="17">
        <v>0</v>
      </c>
      <c r="O20" s="15" t="s">
        <v>416</v>
      </c>
      <c r="P20" s="16"/>
      <c r="Q20" s="77"/>
      <c r="R20" s="78"/>
      <c r="S20" s="19"/>
      <c r="T20" s="43"/>
    </row>
    <row r="21" spans="1:20" s="14" customFormat="1" ht="12.75" x14ac:dyDescent="0.2">
      <c r="A21" s="14" t="s">
        <v>36</v>
      </c>
      <c r="B21" s="15" t="s">
        <v>440</v>
      </c>
      <c r="C21" s="15" t="s">
        <v>197</v>
      </c>
      <c r="D21" s="15" t="s">
        <v>2</v>
      </c>
      <c r="E21" s="16">
        <f t="shared" si="0"/>
        <v>9264</v>
      </c>
      <c r="F21" s="16">
        <v>0</v>
      </c>
      <c r="G21" s="16">
        <v>6477</v>
      </c>
      <c r="H21" s="16">
        <v>629</v>
      </c>
      <c r="I21" s="16">
        <v>1860</v>
      </c>
      <c r="J21" s="16">
        <v>0</v>
      </c>
      <c r="K21" s="16">
        <v>188</v>
      </c>
      <c r="L21" s="16">
        <v>110</v>
      </c>
      <c r="M21" s="17">
        <v>476063</v>
      </c>
      <c r="N21" s="17">
        <v>595155</v>
      </c>
      <c r="O21" s="15" t="s">
        <v>413</v>
      </c>
      <c r="P21" s="16"/>
      <c r="Q21" s="77"/>
      <c r="R21" s="78"/>
      <c r="S21" s="19"/>
      <c r="T21" s="43"/>
    </row>
    <row r="22" spans="1:20" s="14" customFormat="1" ht="12.75" x14ac:dyDescent="0.2">
      <c r="A22" s="14" t="s">
        <v>47</v>
      </c>
      <c r="B22" s="15" t="s">
        <v>198</v>
      </c>
      <c r="C22" s="15" t="s">
        <v>199</v>
      </c>
      <c r="D22" s="15" t="s">
        <v>2</v>
      </c>
      <c r="E22" s="16">
        <f t="shared" si="0"/>
        <v>6330</v>
      </c>
      <c r="F22" s="16">
        <v>0</v>
      </c>
      <c r="G22" s="16">
        <v>6330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211000</v>
      </c>
      <c r="N22" s="17">
        <v>226000</v>
      </c>
      <c r="O22" s="16" t="s">
        <v>414</v>
      </c>
      <c r="P22" s="16"/>
      <c r="Q22" s="77"/>
      <c r="R22" s="78"/>
      <c r="S22" s="19"/>
      <c r="T22" s="43"/>
    </row>
    <row r="23" spans="1:20" s="14" customFormat="1" ht="12.75" x14ac:dyDescent="0.2">
      <c r="A23" s="14" t="s">
        <v>73</v>
      </c>
      <c r="B23" s="15" t="s">
        <v>449</v>
      </c>
      <c r="C23" s="15" t="s">
        <v>441</v>
      </c>
      <c r="D23" s="15" t="s">
        <v>2</v>
      </c>
      <c r="E23" s="16">
        <f t="shared" si="0"/>
        <v>22269</v>
      </c>
      <c r="F23" s="16">
        <v>0</v>
      </c>
      <c r="G23" s="16">
        <v>21704</v>
      </c>
      <c r="H23" s="16">
        <v>0</v>
      </c>
      <c r="I23" s="16">
        <v>0</v>
      </c>
      <c r="J23" s="16">
        <v>0</v>
      </c>
      <c r="K23" s="16">
        <v>565</v>
      </c>
      <c r="L23" s="16">
        <v>0</v>
      </c>
      <c r="M23" s="17">
        <v>583000</v>
      </c>
      <c r="N23" s="17">
        <v>712000</v>
      </c>
      <c r="O23" s="16" t="s">
        <v>414</v>
      </c>
      <c r="P23" s="16"/>
      <c r="Q23" s="77"/>
      <c r="R23" s="78"/>
      <c r="S23" s="19"/>
      <c r="T23" s="43"/>
    </row>
    <row r="24" spans="1:20" s="14" customFormat="1" ht="12.75" x14ac:dyDescent="0.2">
      <c r="A24" s="14" t="s">
        <v>56</v>
      </c>
      <c r="B24" s="15" t="s">
        <v>57</v>
      </c>
      <c r="C24" s="15" t="s">
        <v>200</v>
      </c>
      <c r="D24" s="15" t="s">
        <v>2</v>
      </c>
      <c r="E24" s="16">
        <f t="shared" si="0"/>
        <v>12010</v>
      </c>
      <c r="F24" s="16">
        <v>0</v>
      </c>
      <c r="G24" s="16">
        <v>10426</v>
      </c>
      <c r="H24" s="16">
        <v>0</v>
      </c>
      <c r="I24" s="16">
        <v>1544</v>
      </c>
      <c r="J24" s="16">
        <v>0</v>
      </c>
      <c r="K24" s="16">
        <v>40</v>
      </c>
      <c r="L24" s="16">
        <v>0</v>
      </c>
      <c r="M24" s="17">
        <v>707000</v>
      </c>
      <c r="N24" s="17">
        <v>874200</v>
      </c>
      <c r="O24" s="15" t="s">
        <v>416</v>
      </c>
      <c r="P24" s="16"/>
      <c r="Q24" s="77"/>
      <c r="R24" s="78"/>
      <c r="S24" s="19"/>
      <c r="T24" s="43"/>
    </row>
    <row r="25" spans="1:20" s="14" customFormat="1" ht="12.75" x14ac:dyDescent="0.2">
      <c r="A25" s="14" t="s">
        <v>58</v>
      </c>
      <c r="B25" s="15" t="s">
        <v>201</v>
      </c>
      <c r="C25" s="22">
        <v>2010</v>
      </c>
      <c r="D25" s="15" t="s">
        <v>2</v>
      </c>
      <c r="E25" s="16">
        <f t="shared" si="0"/>
        <v>24386</v>
      </c>
      <c r="F25" s="16">
        <v>0</v>
      </c>
      <c r="G25" s="16">
        <v>20075</v>
      </c>
      <c r="H25" s="16">
        <v>3716</v>
      </c>
      <c r="I25" s="16">
        <v>569</v>
      </c>
      <c r="J25" s="16">
        <v>0</v>
      </c>
      <c r="K25" s="16">
        <v>25</v>
      </c>
      <c r="L25" s="16">
        <v>1</v>
      </c>
      <c r="M25" s="17">
        <v>484000</v>
      </c>
      <c r="N25" s="17">
        <v>679000</v>
      </c>
      <c r="O25" s="15" t="s">
        <v>474</v>
      </c>
      <c r="P25" s="16"/>
      <c r="Q25" s="77"/>
      <c r="R25" s="78"/>
      <c r="S25" s="19"/>
      <c r="T25" s="43"/>
    </row>
    <row r="26" spans="1:20" s="19" customFormat="1" ht="12.75" x14ac:dyDescent="0.2">
      <c r="A26" s="14" t="s">
        <v>22</v>
      </c>
      <c r="B26" s="15" t="s">
        <v>202</v>
      </c>
      <c r="C26" s="15" t="s">
        <v>203</v>
      </c>
      <c r="D26" s="15" t="s">
        <v>2</v>
      </c>
      <c r="E26" s="16">
        <f t="shared" si="0"/>
        <v>10232</v>
      </c>
      <c r="F26" s="16">
        <v>0</v>
      </c>
      <c r="G26" s="16">
        <v>8515</v>
      </c>
      <c r="H26" s="16">
        <v>647</v>
      </c>
      <c r="I26" s="16">
        <v>962</v>
      </c>
      <c r="J26" s="16">
        <v>0</v>
      </c>
      <c r="K26" s="16">
        <v>108</v>
      </c>
      <c r="L26" s="16">
        <v>0</v>
      </c>
      <c r="M26" s="17">
        <v>486000</v>
      </c>
      <c r="N26" s="17">
        <v>594000</v>
      </c>
      <c r="O26" s="16" t="s">
        <v>414</v>
      </c>
      <c r="P26" s="16"/>
      <c r="Q26" s="77"/>
      <c r="R26" s="78"/>
      <c r="T26" s="43"/>
    </row>
    <row r="27" spans="1:20" s="14" customFormat="1" ht="12.75" x14ac:dyDescent="0.2">
      <c r="A27" s="14" t="s">
        <v>14</v>
      </c>
      <c r="B27" s="15" t="s">
        <v>204</v>
      </c>
      <c r="C27" s="15" t="s">
        <v>205</v>
      </c>
      <c r="D27" s="15" t="s">
        <v>2</v>
      </c>
      <c r="E27" s="16">
        <f t="shared" si="0"/>
        <v>12275</v>
      </c>
      <c r="F27" s="16">
        <v>0</v>
      </c>
      <c r="G27" s="16">
        <v>12274</v>
      </c>
      <c r="H27" s="16">
        <v>0</v>
      </c>
      <c r="I27" s="16">
        <v>0</v>
      </c>
      <c r="J27" s="16">
        <v>0</v>
      </c>
      <c r="K27" s="16">
        <v>1</v>
      </c>
      <c r="L27" s="16">
        <v>0</v>
      </c>
      <c r="M27" s="17">
        <v>295000</v>
      </c>
      <c r="N27" s="17">
        <v>337000</v>
      </c>
      <c r="O27" s="15" t="s">
        <v>416</v>
      </c>
      <c r="P27" s="16"/>
      <c r="Q27" s="77"/>
      <c r="R27" s="78"/>
      <c r="S27" s="19"/>
      <c r="T27" s="43"/>
    </row>
    <row r="28" spans="1:20" s="14" customFormat="1" ht="12.75" x14ac:dyDescent="0.2">
      <c r="A28" s="14" t="s">
        <v>23</v>
      </c>
      <c r="B28" s="15" t="s">
        <v>206</v>
      </c>
      <c r="C28" s="15" t="s">
        <v>207</v>
      </c>
      <c r="D28" s="15" t="s">
        <v>2</v>
      </c>
      <c r="E28" s="16">
        <f t="shared" si="0"/>
        <v>9052</v>
      </c>
      <c r="F28" s="16">
        <v>0</v>
      </c>
      <c r="G28" s="16">
        <v>6431</v>
      </c>
      <c r="H28" s="16">
        <v>1355</v>
      </c>
      <c r="I28" s="16">
        <v>761</v>
      </c>
      <c r="J28" s="16">
        <v>0</v>
      </c>
      <c r="K28" s="16">
        <v>504</v>
      </c>
      <c r="L28" s="16">
        <v>1</v>
      </c>
      <c r="M28" s="17">
        <v>552000</v>
      </c>
      <c r="N28" s="17">
        <v>686000</v>
      </c>
      <c r="O28" s="16">
        <v>0</v>
      </c>
      <c r="P28" s="16"/>
      <c r="Q28" s="77"/>
      <c r="R28" s="78"/>
      <c r="S28" s="19"/>
      <c r="T28" s="43"/>
    </row>
    <row r="29" spans="1:20" s="14" customFormat="1" ht="12.75" x14ac:dyDescent="0.2">
      <c r="A29" s="14" t="s">
        <v>28</v>
      </c>
      <c r="B29" s="15" t="s">
        <v>208</v>
      </c>
      <c r="C29" s="15" t="s">
        <v>209</v>
      </c>
      <c r="D29" s="15" t="s">
        <v>2</v>
      </c>
      <c r="E29" s="16">
        <f t="shared" si="0"/>
        <v>1758</v>
      </c>
      <c r="F29" s="16">
        <v>0</v>
      </c>
      <c r="G29" s="16">
        <v>1350</v>
      </c>
      <c r="H29" s="16">
        <v>284</v>
      </c>
      <c r="I29" s="16">
        <v>0</v>
      </c>
      <c r="J29" s="16">
        <v>0</v>
      </c>
      <c r="K29" s="16">
        <v>124</v>
      </c>
      <c r="L29" s="16">
        <v>0</v>
      </c>
      <c r="M29" s="17">
        <v>91000</v>
      </c>
      <c r="N29" s="17">
        <v>116000</v>
      </c>
      <c r="O29" s="15" t="s">
        <v>417</v>
      </c>
      <c r="P29" s="16"/>
      <c r="Q29" s="77"/>
      <c r="R29" s="78"/>
      <c r="S29" s="19"/>
      <c r="T29" s="43"/>
    </row>
    <row r="30" spans="1:20" s="14" customFormat="1" ht="12.75" x14ac:dyDescent="0.2">
      <c r="A30" s="14" t="s">
        <v>20</v>
      </c>
      <c r="B30" s="15" t="s">
        <v>210</v>
      </c>
      <c r="C30" s="15" t="s">
        <v>211</v>
      </c>
      <c r="D30" s="15" t="s">
        <v>2</v>
      </c>
      <c r="E30" s="16">
        <f t="shared" si="0"/>
        <v>28192</v>
      </c>
      <c r="F30" s="16">
        <v>0</v>
      </c>
      <c r="G30" s="16">
        <v>21721</v>
      </c>
      <c r="H30" s="16">
        <v>4725</v>
      </c>
      <c r="I30" s="16">
        <v>0</v>
      </c>
      <c r="J30" s="16">
        <v>0</v>
      </c>
      <c r="K30" s="16">
        <v>1566</v>
      </c>
      <c r="L30" s="16">
        <v>180</v>
      </c>
      <c r="M30" s="17">
        <v>1454000</v>
      </c>
      <c r="N30" s="17">
        <v>1788070</v>
      </c>
      <c r="O30" s="15" t="s">
        <v>416</v>
      </c>
      <c r="P30" s="16"/>
      <c r="Q30" s="77"/>
      <c r="R30" s="78"/>
      <c r="S30" s="19"/>
      <c r="T30" s="43"/>
    </row>
    <row r="31" spans="1:20" s="14" customFormat="1" ht="12.75" x14ac:dyDescent="0.2">
      <c r="A31" s="14" t="s">
        <v>67</v>
      </c>
      <c r="B31" s="15" t="s">
        <v>68</v>
      </c>
      <c r="C31" s="15" t="s">
        <v>212</v>
      </c>
      <c r="D31" s="15" t="s">
        <v>2</v>
      </c>
      <c r="E31" s="16">
        <f t="shared" si="0"/>
        <v>3905</v>
      </c>
      <c r="F31" s="16">
        <v>0</v>
      </c>
      <c r="G31" s="16">
        <v>2914</v>
      </c>
      <c r="H31" s="16">
        <v>306</v>
      </c>
      <c r="I31" s="16">
        <v>650</v>
      </c>
      <c r="J31" s="16">
        <v>0</v>
      </c>
      <c r="K31" s="16">
        <v>35</v>
      </c>
      <c r="L31" s="16">
        <v>0</v>
      </c>
      <c r="M31" s="17">
        <v>208549</v>
      </c>
      <c r="N31" s="17">
        <v>267688</v>
      </c>
      <c r="O31" s="16">
        <v>0</v>
      </c>
      <c r="P31" s="16"/>
      <c r="Q31" s="77"/>
      <c r="R31" s="78"/>
      <c r="S31" s="19"/>
      <c r="T31" s="43"/>
    </row>
    <row r="32" spans="1:20" s="14" customFormat="1" ht="12.75" x14ac:dyDescent="0.2">
      <c r="A32" s="14" t="s">
        <v>24</v>
      </c>
      <c r="B32" s="15" t="s">
        <v>213</v>
      </c>
      <c r="C32" s="15" t="s">
        <v>214</v>
      </c>
      <c r="D32" s="15" t="s">
        <v>2</v>
      </c>
      <c r="E32" s="16">
        <f t="shared" si="0"/>
        <v>8222</v>
      </c>
      <c r="F32" s="16">
        <v>0</v>
      </c>
      <c r="G32" s="16">
        <v>6447</v>
      </c>
      <c r="H32" s="16">
        <v>525</v>
      </c>
      <c r="I32" s="16">
        <v>1250</v>
      </c>
      <c r="J32" s="16">
        <v>0</v>
      </c>
      <c r="K32" s="16">
        <v>0</v>
      </c>
      <c r="L32" s="16">
        <v>0</v>
      </c>
      <c r="M32" s="17">
        <v>427867</v>
      </c>
      <c r="N32" s="17">
        <v>548717</v>
      </c>
      <c r="O32" s="16">
        <v>0</v>
      </c>
      <c r="P32" s="16"/>
      <c r="Q32" s="77"/>
      <c r="R32" s="78"/>
      <c r="S32" s="19"/>
      <c r="T32" s="43"/>
    </row>
    <row r="33" spans="1:20" s="14" customFormat="1" ht="12.75" x14ac:dyDescent="0.2">
      <c r="A33" s="14" t="s">
        <v>46</v>
      </c>
      <c r="B33" s="15" t="s">
        <v>215</v>
      </c>
      <c r="C33" s="22">
        <v>1965</v>
      </c>
      <c r="D33" s="15" t="s">
        <v>4</v>
      </c>
      <c r="E33" s="16">
        <v>9192</v>
      </c>
      <c r="F33" s="16">
        <v>0</v>
      </c>
      <c r="G33" s="16">
        <v>5859</v>
      </c>
      <c r="H33" s="16">
        <v>0</v>
      </c>
      <c r="I33" s="16">
        <v>0</v>
      </c>
      <c r="J33" s="16">
        <v>0</v>
      </c>
      <c r="K33" s="16">
        <v>3333</v>
      </c>
      <c r="L33" s="16">
        <v>0</v>
      </c>
      <c r="M33" s="17">
        <v>24200</v>
      </c>
      <c r="N33" s="17">
        <v>58205</v>
      </c>
      <c r="O33" s="16">
        <v>0</v>
      </c>
      <c r="P33" s="16"/>
      <c r="Q33" s="77"/>
      <c r="R33" s="78"/>
      <c r="S33" s="19"/>
      <c r="T33" s="43"/>
    </row>
    <row r="34" spans="1:20" s="14" customFormat="1" ht="12.75" x14ac:dyDescent="0.2">
      <c r="A34" s="14" t="s">
        <v>133</v>
      </c>
      <c r="B34" s="15" t="s">
        <v>216</v>
      </c>
      <c r="C34" s="15" t="s">
        <v>217</v>
      </c>
      <c r="D34" s="15" t="s">
        <v>2</v>
      </c>
      <c r="E34" s="16">
        <f t="shared" si="0"/>
        <v>14888</v>
      </c>
      <c r="F34" s="16">
        <v>0</v>
      </c>
      <c r="G34" s="16">
        <v>11789</v>
      </c>
      <c r="H34" s="16">
        <v>1752</v>
      </c>
      <c r="I34" s="16">
        <v>784</v>
      </c>
      <c r="J34" s="16">
        <v>0</v>
      </c>
      <c r="K34" s="16">
        <v>423</v>
      </c>
      <c r="L34" s="16">
        <v>140</v>
      </c>
      <c r="M34" s="17">
        <v>818000</v>
      </c>
      <c r="N34" s="17">
        <v>995000</v>
      </c>
      <c r="O34" s="16" t="s">
        <v>414</v>
      </c>
      <c r="P34" s="16"/>
      <c r="Q34" s="77"/>
      <c r="R34" s="78"/>
      <c r="S34" s="19"/>
      <c r="T34" s="43"/>
    </row>
    <row r="35" spans="1:20" s="14" customFormat="1" ht="12.75" x14ac:dyDescent="0.2">
      <c r="A35" s="14" t="s">
        <v>29</v>
      </c>
      <c r="B35" s="15" t="s">
        <v>218</v>
      </c>
      <c r="C35" s="15" t="s">
        <v>219</v>
      </c>
      <c r="D35" s="15" t="s">
        <v>2</v>
      </c>
      <c r="E35" s="16">
        <f t="shared" si="0"/>
        <v>1615</v>
      </c>
      <c r="F35" s="16">
        <v>0</v>
      </c>
      <c r="G35" s="16">
        <v>1345</v>
      </c>
      <c r="H35" s="16">
        <v>153</v>
      </c>
      <c r="I35" s="16">
        <v>0</v>
      </c>
      <c r="J35" s="16">
        <v>0</v>
      </c>
      <c r="K35" s="16">
        <v>117</v>
      </c>
      <c r="L35" s="16">
        <v>0</v>
      </c>
      <c r="M35" s="17">
        <v>88000</v>
      </c>
      <c r="N35" s="17">
        <v>113000</v>
      </c>
      <c r="O35" s="15" t="s">
        <v>413</v>
      </c>
      <c r="P35" s="16"/>
      <c r="Q35" s="77"/>
      <c r="R35" s="78"/>
      <c r="S35" s="19"/>
      <c r="T35" s="43"/>
    </row>
    <row r="36" spans="1:20" s="14" customFormat="1" ht="12.75" x14ac:dyDescent="0.2">
      <c r="A36" s="14" t="s">
        <v>30</v>
      </c>
      <c r="B36" s="15" t="s">
        <v>220</v>
      </c>
      <c r="C36" s="15" t="s">
        <v>221</v>
      </c>
      <c r="D36" s="15" t="s">
        <v>2</v>
      </c>
      <c r="E36" s="16">
        <f t="shared" si="0"/>
        <v>2244</v>
      </c>
      <c r="F36" s="16">
        <v>0</v>
      </c>
      <c r="G36" s="16">
        <v>1679</v>
      </c>
      <c r="H36" s="16">
        <v>473</v>
      </c>
      <c r="I36" s="16">
        <v>0</v>
      </c>
      <c r="J36" s="16">
        <v>0</v>
      </c>
      <c r="K36" s="16">
        <v>92</v>
      </c>
      <c r="L36" s="16">
        <v>0</v>
      </c>
      <c r="M36" s="17">
        <v>122000</v>
      </c>
      <c r="N36" s="17">
        <v>157000</v>
      </c>
      <c r="O36" s="15" t="s">
        <v>413</v>
      </c>
      <c r="P36" s="16"/>
      <c r="Q36" s="77"/>
      <c r="R36" s="78"/>
      <c r="S36" s="19"/>
      <c r="T36" s="43"/>
    </row>
    <row r="37" spans="1:20" s="14" customFormat="1" ht="12.75" x14ac:dyDescent="0.2">
      <c r="A37" s="14" t="s">
        <v>26</v>
      </c>
      <c r="B37" s="15" t="s">
        <v>27</v>
      </c>
      <c r="C37" s="15" t="s">
        <v>222</v>
      </c>
      <c r="D37" s="15" t="s">
        <v>2</v>
      </c>
      <c r="E37" s="16">
        <f t="shared" si="0"/>
        <v>2223</v>
      </c>
      <c r="F37" s="16">
        <v>0</v>
      </c>
      <c r="G37" s="16">
        <v>1902</v>
      </c>
      <c r="H37" s="16">
        <v>320</v>
      </c>
      <c r="I37" s="16">
        <v>0</v>
      </c>
      <c r="J37" s="16">
        <v>0</v>
      </c>
      <c r="K37" s="16">
        <v>1</v>
      </c>
      <c r="L37" s="16">
        <v>0</v>
      </c>
      <c r="M37" s="17">
        <v>135000</v>
      </c>
      <c r="N37" s="17">
        <v>179000</v>
      </c>
      <c r="O37" s="16">
        <v>0</v>
      </c>
      <c r="P37" s="16"/>
      <c r="Q37" s="77"/>
      <c r="R37" s="78"/>
      <c r="S37" s="19"/>
      <c r="T37" s="43"/>
    </row>
    <row r="38" spans="1:20" s="14" customFormat="1" ht="12.75" x14ac:dyDescent="0.2">
      <c r="A38" s="14" t="s">
        <v>127</v>
      </c>
      <c r="B38" s="15" t="s">
        <v>223</v>
      </c>
      <c r="C38" s="15" t="s">
        <v>224</v>
      </c>
      <c r="D38" s="15" t="s">
        <v>2</v>
      </c>
      <c r="E38" s="16">
        <f t="shared" si="0"/>
        <v>3647</v>
      </c>
      <c r="F38" s="16">
        <v>0</v>
      </c>
      <c r="G38" s="16">
        <v>3444</v>
      </c>
      <c r="H38" s="16">
        <v>0</v>
      </c>
      <c r="I38" s="16">
        <v>0</v>
      </c>
      <c r="J38" s="16">
        <v>0</v>
      </c>
      <c r="K38" s="16">
        <v>116</v>
      </c>
      <c r="L38" s="16">
        <v>87</v>
      </c>
      <c r="M38" s="17">
        <v>111500</v>
      </c>
      <c r="N38" s="17">
        <v>205000</v>
      </c>
      <c r="O38" s="15" t="s">
        <v>416</v>
      </c>
      <c r="P38" s="16"/>
      <c r="Q38" s="77"/>
      <c r="R38" s="78"/>
      <c r="S38" s="19"/>
      <c r="T38" s="43"/>
    </row>
    <row r="39" spans="1:20" s="14" customFormat="1" ht="12.75" x14ac:dyDescent="0.2">
      <c r="A39" s="14" t="s">
        <v>31</v>
      </c>
      <c r="B39" s="15" t="s">
        <v>225</v>
      </c>
      <c r="C39" s="15" t="s">
        <v>226</v>
      </c>
      <c r="D39" s="15" t="s">
        <v>2</v>
      </c>
      <c r="E39" s="16">
        <f t="shared" si="0"/>
        <v>2046</v>
      </c>
      <c r="F39" s="16">
        <v>0</v>
      </c>
      <c r="G39" s="16">
        <v>1529</v>
      </c>
      <c r="H39" s="16">
        <v>517</v>
      </c>
      <c r="I39" s="16">
        <v>0</v>
      </c>
      <c r="J39" s="16">
        <v>0</v>
      </c>
      <c r="K39" s="16">
        <v>0</v>
      </c>
      <c r="L39" s="16">
        <v>0</v>
      </c>
      <c r="M39" s="17">
        <v>94000</v>
      </c>
      <c r="N39" s="17">
        <v>122000</v>
      </c>
      <c r="O39" s="15" t="s">
        <v>413</v>
      </c>
      <c r="P39" s="16"/>
      <c r="Q39" s="77"/>
      <c r="R39" s="78"/>
      <c r="S39" s="19"/>
      <c r="T39" s="43"/>
    </row>
    <row r="40" spans="1:20" s="14" customFormat="1" ht="12.75" x14ac:dyDescent="0.2">
      <c r="A40" s="14" t="s">
        <v>32</v>
      </c>
      <c r="B40" s="15" t="s">
        <v>227</v>
      </c>
      <c r="C40" s="15" t="s">
        <v>228</v>
      </c>
      <c r="D40" s="15" t="s">
        <v>2</v>
      </c>
      <c r="E40" s="16">
        <f t="shared" si="0"/>
        <v>3981</v>
      </c>
      <c r="F40" s="16">
        <v>0</v>
      </c>
      <c r="G40" s="16">
        <v>3075</v>
      </c>
      <c r="H40" s="16">
        <v>748</v>
      </c>
      <c r="I40" s="16">
        <v>0</v>
      </c>
      <c r="J40" s="16">
        <v>0</v>
      </c>
      <c r="K40" s="16">
        <v>158</v>
      </c>
      <c r="L40" s="16">
        <v>0</v>
      </c>
      <c r="M40" s="17">
        <v>223798</v>
      </c>
      <c r="N40" s="17">
        <v>315000</v>
      </c>
      <c r="O40" s="15" t="s">
        <v>417</v>
      </c>
      <c r="P40" s="16"/>
      <c r="Q40" s="77"/>
      <c r="R40" s="78"/>
      <c r="S40" s="19"/>
      <c r="T40" s="43"/>
    </row>
    <row r="41" spans="1:20" s="14" customFormat="1" ht="12.75" x14ac:dyDescent="0.2">
      <c r="A41" s="14" t="s">
        <v>33</v>
      </c>
      <c r="B41" s="15" t="s">
        <v>229</v>
      </c>
      <c r="C41" s="15" t="s">
        <v>230</v>
      </c>
      <c r="D41" s="15" t="s">
        <v>2</v>
      </c>
      <c r="E41" s="16">
        <f t="shared" si="0"/>
        <v>3010</v>
      </c>
      <c r="F41" s="16">
        <v>0</v>
      </c>
      <c r="G41" s="16">
        <v>2328</v>
      </c>
      <c r="H41" s="16">
        <v>151</v>
      </c>
      <c r="I41" s="16">
        <v>428</v>
      </c>
      <c r="J41" s="16">
        <v>0</v>
      </c>
      <c r="K41" s="16">
        <v>103</v>
      </c>
      <c r="L41" s="16">
        <v>0</v>
      </c>
      <c r="M41" s="17">
        <v>162900</v>
      </c>
      <c r="N41" s="17">
        <v>232172</v>
      </c>
      <c r="O41" s="16">
        <v>0</v>
      </c>
      <c r="P41" s="16"/>
      <c r="Q41" s="77"/>
      <c r="R41" s="78"/>
      <c r="S41" s="19"/>
      <c r="T41" s="43"/>
    </row>
    <row r="42" spans="1:20" s="14" customFormat="1" ht="12.75" x14ac:dyDescent="0.2">
      <c r="A42" s="14" t="s">
        <v>77</v>
      </c>
      <c r="B42" s="15" t="s">
        <v>231</v>
      </c>
      <c r="C42" s="15" t="s">
        <v>232</v>
      </c>
      <c r="D42" s="15" t="s">
        <v>2</v>
      </c>
      <c r="E42" s="16">
        <f t="shared" si="0"/>
        <v>22088</v>
      </c>
      <c r="F42" s="16">
        <v>0</v>
      </c>
      <c r="G42" s="16">
        <v>19883</v>
      </c>
      <c r="H42" s="16">
        <v>0</v>
      </c>
      <c r="I42" s="16">
        <v>0</v>
      </c>
      <c r="J42" s="16">
        <v>0</v>
      </c>
      <c r="K42" s="16">
        <v>105</v>
      </c>
      <c r="L42" s="16">
        <v>2100</v>
      </c>
      <c r="M42" s="17">
        <v>549000</v>
      </c>
      <c r="N42" s="17">
        <v>684000</v>
      </c>
      <c r="O42" s="15" t="s">
        <v>416</v>
      </c>
      <c r="P42" s="16"/>
      <c r="Q42" s="77"/>
      <c r="R42" s="78"/>
      <c r="S42" s="19"/>
      <c r="T42" s="43"/>
    </row>
    <row r="43" spans="1:20" s="14" customFormat="1" ht="12.75" x14ac:dyDescent="0.2">
      <c r="A43" s="14" t="s">
        <v>130</v>
      </c>
      <c r="B43" s="15" t="s">
        <v>450</v>
      </c>
      <c r="C43" s="15" t="s">
        <v>233</v>
      </c>
      <c r="D43" s="15" t="s">
        <v>2</v>
      </c>
      <c r="E43" s="16">
        <f t="shared" si="0"/>
        <v>38473</v>
      </c>
      <c r="F43" s="16">
        <v>0</v>
      </c>
      <c r="G43" s="16">
        <v>38405</v>
      </c>
      <c r="H43" s="16">
        <v>0</v>
      </c>
      <c r="I43" s="16">
        <v>0</v>
      </c>
      <c r="J43" s="16">
        <v>0</v>
      </c>
      <c r="K43" s="16">
        <v>68</v>
      </c>
      <c r="L43" s="16">
        <v>0</v>
      </c>
      <c r="M43" s="17">
        <v>789000</v>
      </c>
      <c r="N43" s="17">
        <v>1026000</v>
      </c>
      <c r="O43" s="16" t="s">
        <v>414</v>
      </c>
      <c r="P43" s="16"/>
      <c r="Q43" s="77"/>
      <c r="R43" s="78"/>
      <c r="S43" s="19"/>
      <c r="T43" s="43"/>
    </row>
    <row r="44" spans="1:20" s="14" customFormat="1" ht="12.75" x14ac:dyDescent="0.2">
      <c r="A44" s="14" t="s">
        <v>131</v>
      </c>
      <c r="B44" s="15" t="s">
        <v>438</v>
      </c>
      <c r="C44" s="15" t="s">
        <v>442</v>
      </c>
      <c r="D44" s="15" t="s">
        <v>2</v>
      </c>
      <c r="E44" s="16">
        <f t="shared" si="0"/>
        <v>33157</v>
      </c>
      <c r="F44" s="16">
        <v>0</v>
      </c>
      <c r="G44" s="16">
        <v>30398</v>
      </c>
      <c r="H44" s="16">
        <v>1839</v>
      </c>
      <c r="I44" s="16">
        <v>0</v>
      </c>
      <c r="J44" s="16">
        <v>0</v>
      </c>
      <c r="K44" s="16">
        <v>812</v>
      </c>
      <c r="L44" s="16">
        <v>108</v>
      </c>
      <c r="M44" s="17">
        <v>1586400</v>
      </c>
      <c r="N44" s="17">
        <v>2008000</v>
      </c>
      <c r="O44" s="16" t="s">
        <v>414</v>
      </c>
      <c r="P44" s="16"/>
      <c r="Q44" s="77"/>
      <c r="R44" s="78"/>
      <c r="S44" s="19"/>
      <c r="T44" s="43"/>
    </row>
    <row r="45" spans="1:20" s="14" customFormat="1" ht="12.75" x14ac:dyDescent="0.2">
      <c r="A45" s="14" t="s">
        <v>75</v>
      </c>
      <c r="B45" s="15" t="s">
        <v>234</v>
      </c>
      <c r="C45" s="15" t="s">
        <v>235</v>
      </c>
      <c r="D45" s="15" t="s">
        <v>2</v>
      </c>
      <c r="E45" s="16">
        <f t="shared" si="0"/>
        <v>16819</v>
      </c>
      <c r="F45" s="16">
        <v>0</v>
      </c>
      <c r="G45" s="16">
        <v>15509</v>
      </c>
      <c r="H45" s="16">
        <v>0</v>
      </c>
      <c r="I45" s="16">
        <v>0</v>
      </c>
      <c r="J45" s="16">
        <v>0</v>
      </c>
      <c r="K45" s="16">
        <v>874</v>
      </c>
      <c r="L45" s="16">
        <v>436</v>
      </c>
      <c r="M45" s="17">
        <v>508000</v>
      </c>
      <c r="N45" s="17">
        <v>622000</v>
      </c>
      <c r="O45" s="15" t="s">
        <v>416</v>
      </c>
      <c r="P45" s="16"/>
      <c r="Q45" s="77"/>
      <c r="R45" s="78"/>
      <c r="S45" s="19"/>
      <c r="T45" s="43"/>
    </row>
    <row r="46" spans="1:20" s="14" customFormat="1" ht="12.75" x14ac:dyDescent="0.2">
      <c r="A46" s="14" t="s">
        <v>34</v>
      </c>
      <c r="B46" s="15" t="s">
        <v>451</v>
      </c>
      <c r="C46" s="15" t="s">
        <v>473</v>
      </c>
      <c r="D46" s="15" t="s">
        <v>2</v>
      </c>
      <c r="E46" s="16">
        <f t="shared" si="0"/>
        <v>4809</v>
      </c>
      <c r="F46" s="16">
        <v>0</v>
      </c>
      <c r="G46" s="16">
        <v>3143</v>
      </c>
      <c r="H46" s="16">
        <v>1442</v>
      </c>
      <c r="I46" s="16">
        <v>0</v>
      </c>
      <c r="J46" s="16">
        <v>0</v>
      </c>
      <c r="K46" s="16">
        <v>224</v>
      </c>
      <c r="L46" s="16">
        <v>0</v>
      </c>
      <c r="M46" s="17">
        <v>307000</v>
      </c>
      <c r="N46" s="17">
        <v>427000</v>
      </c>
      <c r="O46" s="15" t="s">
        <v>413</v>
      </c>
      <c r="P46" s="16"/>
      <c r="Q46" s="77"/>
      <c r="R46" s="78"/>
      <c r="S46" s="19"/>
      <c r="T46" s="43"/>
    </row>
    <row r="47" spans="1:20" s="14" customFormat="1" ht="12.75" x14ac:dyDescent="0.2">
      <c r="A47" s="69" t="s">
        <v>464</v>
      </c>
      <c r="B47" s="14" t="s">
        <v>465</v>
      </c>
      <c r="C47" s="14" t="s">
        <v>466</v>
      </c>
      <c r="D47" s="69" t="s">
        <v>2</v>
      </c>
      <c r="E47" s="16">
        <f t="shared" si="0"/>
        <v>1511</v>
      </c>
      <c r="F47" s="16">
        <v>0</v>
      </c>
      <c r="G47" s="16">
        <v>1511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7">
        <v>61600</v>
      </c>
      <c r="N47" s="17">
        <v>64098</v>
      </c>
      <c r="O47" s="15" t="s">
        <v>413</v>
      </c>
      <c r="P47" s="16"/>
      <c r="Q47" s="77"/>
      <c r="R47" s="78"/>
      <c r="S47" s="19"/>
      <c r="T47" s="43"/>
    </row>
    <row r="48" spans="1:20" s="14" customFormat="1" ht="12.75" x14ac:dyDescent="0.2"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7"/>
      <c r="N48" s="17"/>
      <c r="O48" s="20"/>
      <c r="P48" s="16"/>
      <c r="Q48" s="77"/>
      <c r="R48" s="78"/>
      <c r="S48" s="19"/>
      <c r="T48" s="43"/>
    </row>
    <row r="49" spans="1:20" s="14" customFormat="1" ht="12.75" x14ac:dyDescent="0.2">
      <c r="A49" s="14" t="s">
        <v>236</v>
      </c>
      <c r="B49" s="15"/>
      <c r="C49" s="15"/>
      <c r="D49" s="15"/>
      <c r="E49" s="20">
        <f>SUM(E3:E48)</f>
        <v>794791</v>
      </c>
      <c r="F49" s="20">
        <f t="shared" ref="F49:L49" si="1">SUM(F3:F48)</f>
        <v>20321</v>
      </c>
      <c r="G49" s="20">
        <f t="shared" si="1"/>
        <v>615387</v>
      </c>
      <c r="H49" s="20">
        <f t="shared" si="1"/>
        <v>77971</v>
      </c>
      <c r="I49" s="20">
        <f t="shared" si="1"/>
        <v>21094</v>
      </c>
      <c r="J49" s="20">
        <f t="shared" si="1"/>
        <v>0</v>
      </c>
      <c r="K49" s="20">
        <f t="shared" si="1"/>
        <v>40048</v>
      </c>
      <c r="L49" s="20">
        <f t="shared" si="1"/>
        <v>19970</v>
      </c>
      <c r="M49" s="20">
        <f>SUM(M3:M48)</f>
        <v>26868056</v>
      </c>
      <c r="N49" s="20">
        <f>SUM(N3:N48)</f>
        <v>34869593</v>
      </c>
      <c r="P49" s="16"/>
      <c r="Q49" s="77"/>
      <c r="R49" s="78"/>
      <c r="S49" s="19"/>
      <c r="T49" s="43"/>
    </row>
    <row r="50" spans="1:20" s="14" customFormat="1" ht="12.75" x14ac:dyDescent="0.2">
      <c r="B50" s="15"/>
      <c r="C50" s="15"/>
      <c r="D50" s="15"/>
      <c r="E50" s="72"/>
      <c r="F50" s="20"/>
      <c r="G50" s="20"/>
      <c r="H50" s="20"/>
      <c r="I50" s="20"/>
      <c r="J50" s="20"/>
      <c r="K50" s="20"/>
      <c r="L50" s="20"/>
      <c r="M50" s="20"/>
      <c r="N50" s="20"/>
      <c r="P50" s="16"/>
      <c r="Q50" s="77"/>
      <c r="R50" s="78"/>
      <c r="S50" s="19"/>
      <c r="T50" s="43"/>
    </row>
    <row r="51" spans="1:20" s="14" customFormat="1" ht="12.75" x14ac:dyDescent="0.2">
      <c r="B51" s="15"/>
      <c r="C51" s="15"/>
      <c r="D51" s="15"/>
      <c r="E51" s="73"/>
      <c r="F51" s="20"/>
      <c r="G51" s="20"/>
      <c r="H51" s="20"/>
      <c r="I51" s="20"/>
      <c r="J51" s="20"/>
      <c r="K51" s="20"/>
      <c r="L51" s="20"/>
      <c r="M51" s="20"/>
      <c r="N51" s="20"/>
      <c r="P51" s="16"/>
      <c r="Q51" s="77"/>
      <c r="R51" s="78"/>
      <c r="S51" s="19"/>
      <c r="T51" s="43"/>
    </row>
    <row r="52" spans="1:20" s="14" customFormat="1" ht="12.75" x14ac:dyDescent="0.2"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7"/>
      <c r="N52" s="17"/>
      <c r="O52" s="15"/>
      <c r="P52" s="16"/>
      <c r="Q52" s="77"/>
      <c r="R52" s="78"/>
      <c r="S52" s="19"/>
      <c r="T52" s="43"/>
    </row>
    <row r="53" spans="1:20" s="14" customFormat="1" ht="12.75" x14ac:dyDescent="0.2">
      <c r="A53" s="21" t="s">
        <v>237</v>
      </c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7"/>
      <c r="N53" s="17"/>
      <c r="O53" s="15"/>
      <c r="P53" s="16"/>
      <c r="Q53" s="77"/>
      <c r="R53" s="78"/>
      <c r="S53" s="19"/>
      <c r="T53" s="43"/>
    </row>
    <row r="54" spans="1:20" s="14" customFormat="1" ht="12.75" x14ac:dyDescent="0.2">
      <c r="A54" s="14" t="s">
        <v>8</v>
      </c>
      <c r="B54" s="15" t="s">
        <v>238</v>
      </c>
      <c r="C54" s="15" t="s">
        <v>239</v>
      </c>
      <c r="D54" s="15" t="s">
        <v>2</v>
      </c>
      <c r="E54" s="16">
        <f t="shared" ref="E54:E62" si="2">SUM(F54:L54)</f>
        <v>28246</v>
      </c>
      <c r="F54" s="16">
        <v>0</v>
      </c>
      <c r="G54" s="16">
        <v>24607</v>
      </c>
      <c r="H54" s="16">
        <v>0</v>
      </c>
      <c r="I54" s="16">
        <v>841</v>
      </c>
      <c r="J54" s="16">
        <v>0</v>
      </c>
      <c r="K54" s="16">
        <v>1175</v>
      </c>
      <c r="L54" s="16">
        <v>1623</v>
      </c>
      <c r="M54" s="17">
        <v>308600</v>
      </c>
      <c r="N54" s="17">
        <v>348000</v>
      </c>
      <c r="O54" s="15" t="s">
        <v>416</v>
      </c>
      <c r="P54" s="16"/>
      <c r="Q54" s="77"/>
      <c r="R54" s="78"/>
      <c r="S54" s="19"/>
      <c r="T54" s="43"/>
    </row>
    <row r="55" spans="1:20" s="19" customFormat="1" ht="12.75" x14ac:dyDescent="0.2">
      <c r="A55" s="14" t="s">
        <v>5</v>
      </c>
      <c r="B55" s="15" t="s">
        <v>6</v>
      </c>
      <c r="C55" s="22">
        <v>1987</v>
      </c>
      <c r="D55" s="15" t="s">
        <v>2</v>
      </c>
      <c r="E55" s="16">
        <f t="shared" si="2"/>
        <v>47986</v>
      </c>
      <c r="F55" s="16">
        <v>0</v>
      </c>
      <c r="G55" s="16">
        <v>44437</v>
      </c>
      <c r="H55" s="16">
        <v>80</v>
      </c>
      <c r="I55" s="16">
        <v>167</v>
      </c>
      <c r="J55" s="16">
        <v>0</v>
      </c>
      <c r="K55" s="16">
        <v>2345</v>
      </c>
      <c r="L55" s="16">
        <v>957</v>
      </c>
      <c r="M55" s="17">
        <v>800632</v>
      </c>
      <c r="N55" s="17">
        <v>896395</v>
      </c>
      <c r="O55" s="16">
        <v>0</v>
      </c>
      <c r="P55" s="16"/>
      <c r="Q55" s="77"/>
      <c r="R55" s="78"/>
      <c r="T55" s="43"/>
    </row>
    <row r="56" spans="1:20" s="14" customFormat="1" ht="12.75" x14ac:dyDescent="0.2">
      <c r="A56" s="19" t="s">
        <v>240</v>
      </c>
      <c r="B56" s="18" t="s">
        <v>241</v>
      </c>
      <c r="C56" s="24" t="s">
        <v>248</v>
      </c>
      <c r="D56" s="18" t="s">
        <v>4</v>
      </c>
      <c r="E56" s="16">
        <f t="shared" si="2"/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7000</v>
      </c>
      <c r="N56" s="17">
        <v>32000</v>
      </c>
      <c r="O56" s="16">
        <v>0</v>
      </c>
      <c r="P56" s="16"/>
      <c r="Q56" s="77"/>
      <c r="R56" s="78"/>
      <c r="S56" s="19"/>
      <c r="T56" s="43"/>
    </row>
    <row r="57" spans="1:20" s="14" customFormat="1" ht="12.75" x14ac:dyDescent="0.2">
      <c r="A57" s="14" t="s">
        <v>76</v>
      </c>
      <c r="B57" s="15" t="s">
        <v>242</v>
      </c>
      <c r="C57" s="22" t="s">
        <v>248</v>
      </c>
      <c r="D57" s="15" t="s">
        <v>4</v>
      </c>
      <c r="E57" s="16">
        <f t="shared" si="2"/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7">
        <v>105000</v>
      </c>
      <c r="N57" s="17">
        <v>113000</v>
      </c>
      <c r="O57" s="16">
        <v>0</v>
      </c>
      <c r="P57" s="16"/>
      <c r="Q57" s="77"/>
      <c r="R57" s="78"/>
      <c r="S57" s="19"/>
      <c r="T57" s="43"/>
    </row>
    <row r="58" spans="1:20" s="14" customFormat="1" ht="12.75" x14ac:dyDescent="0.2">
      <c r="A58" s="14" t="s">
        <v>53</v>
      </c>
      <c r="B58" s="15" t="s">
        <v>243</v>
      </c>
      <c r="C58" s="22">
        <v>1965</v>
      </c>
      <c r="D58" s="15" t="s">
        <v>2</v>
      </c>
      <c r="E58" s="16">
        <f t="shared" si="2"/>
        <v>6751</v>
      </c>
      <c r="F58" s="16">
        <v>0</v>
      </c>
      <c r="G58" s="16">
        <v>5691</v>
      </c>
      <c r="H58" s="16">
        <v>0</v>
      </c>
      <c r="I58" s="16">
        <v>0</v>
      </c>
      <c r="J58" s="16">
        <v>0</v>
      </c>
      <c r="K58" s="16">
        <v>1060</v>
      </c>
      <c r="L58" s="16">
        <v>0</v>
      </c>
      <c r="M58" s="17">
        <v>36067</v>
      </c>
      <c r="N58" s="17">
        <v>39858</v>
      </c>
      <c r="O58" s="16">
        <v>0</v>
      </c>
      <c r="P58" s="16"/>
      <c r="Q58" s="77"/>
      <c r="R58" s="78"/>
      <c r="S58" s="19"/>
      <c r="T58" s="43"/>
    </row>
    <row r="59" spans="1:20" s="14" customFormat="1" ht="12.75" x14ac:dyDescent="0.2">
      <c r="A59" s="14" t="s">
        <v>9</v>
      </c>
      <c r="B59" s="15" t="s">
        <v>444</v>
      </c>
      <c r="C59" s="22">
        <v>1977</v>
      </c>
      <c r="D59" s="15" t="s">
        <v>2</v>
      </c>
      <c r="E59" s="16">
        <f t="shared" si="2"/>
        <v>21722</v>
      </c>
      <c r="F59" s="16">
        <v>0</v>
      </c>
      <c r="G59" s="16">
        <v>16453</v>
      </c>
      <c r="H59" s="16">
        <v>3366</v>
      </c>
      <c r="I59" s="16">
        <v>221</v>
      </c>
      <c r="J59" s="16">
        <v>0</v>
      </c>
      <c r="K59" s="16">
        <v>801</v>
      </c>
      <c r="L59" s="16">
        <v>881</v>
      </c>
      <c r="M59" s="17">
        <v>309000</v>
      </c>
      <c r="N59" s="17">
        <v>397000</v>
      </c>
      <c r="O59" s="15" t="s">
        <v>416</v>
      </c>
      <c r="P59" s="16"/>
      <c r="Q59" s="77"/>
      <c r="R59" s="78"/>
      <c r="S59" s="19"/>
      <c r="T59" s="43"/>
    </row>
    <row r="60" spans="1:20" s="14" customFormat="1" ht="12.75" x14ac:dyDescent="0.2">
      <c r="A60" s="69" t="s">
        <v>446</v>
      </c>
      <c r="B60" s="15" t="s">
        <v>447</v>
      </c>
      <c r="C60" s="22">
        <v>2017</v>
      </c>
      <c r="D60" s="15" t="s">
        <v>2</v>
      </c>
      <c r="E60" s="16">
        <f t="shared" si="2"/>
        <v>12457</v>
      </c>
      <c r="F60" s="16"/>
      <c r="G60" s="16">
        <v>12145</v>
      </c>
      <c r="H60" s="16"/>
      <c r="I60" s="16"/>
      <c r="J60" s="16"/>
      <c r="K60" s="16">
        <v>312</v>
      </c>
      <c r="L60" s="23" t="s">
        <v>248</v>
      </c>
      <c r="M60" s="17">
        <v>366000</v>
      </c>
      <c r="N60" s="17">
        <v>414000</v>
      </c>
      <c r="O60" s="15" t="s">
        <v>414</v>
      </c>
      <c r="P60" s="16"/>
      <c r="Q60" s="77"/>
      <c r="R60" s="78"/>
      <c r="S60" s="19"/>
      <c r="T60" s="43"/>
    </row>
    <row r="61" spans="1:20" s="14" customFormat="1" ht="12.75" x14ac:dyDescent="0.2">
      <c r="A61" s="14" t="s">
        <v>244</v>
      </c>
      <c r="B61" s="15" t="s">
        <v>245</v>
      </c>
      <c r="C61" s="22" t="s">
        <v>246</v>
      </c>
      <c r="D61" s="15" t="s">
        <v>2</v>
      </c>
      <c r="E61" s="16">
        <f t="shared" si="2"/>
        <v>25550</v>
      </c>
      <c r="F61" s="16">
        <v>0</v>
      </c>
      <c r="G61" s="16">
        <v>25300</v>
      </c>
      <c r="H61" s="16">
        <v>0</v>
      </c>
      <c r="I61" s="16">
        <v>0</v>
      </c>
      <c r="J61" s="16">
        <v>0</v>
      </c>
      <c r="K61" s="16">
        <v>250</v>
      </c>
      <c r="L61" s="23" t="s">
        <v>248</v>
      </c>
      <c r="M61" s="17">
        <v>512618</v>
      </c>
      <c r="N61" s="17">
        <v>475000</v>
      </c>
      <c r="O61" s="18" t="s">
        <v>474</v>
      </c>
      <c r="P61" s="16"/>
      <c r="Q61" s="77"/>
      <c r="R61" s="78"/>
      <c r="S61" s="19"/>
      <c r="T61" s="43"/>
    </row>
    <row r="62" spans="1:20" s="14" customFormat="1" ht="12.75" x14ac:dyDescent="0.2">
      <c r="A62" s="14" t="s">
        <v>150</v>
      </c>
      <c r="B62" s="15" t="s">
        <v>247</v>
      </c>
      <c r="C62" s="24">
        <v>2019</v>
      </c>
      <c r="D62" s="15" t="s">
        <v>2</v>
      </c>
      <c r="E62" s="16">
        <f t="shared" si="2"/>
        <v>9778</v>
      </c>
      <c r="F62" s="23" t="s">
        <v>248</v>
      </c>
      <c r="G62" s="23">
        <v>9452</v>
      </c>
      <c r="H62" s="23" t="s">
        <v>248</v>
      </c>
      <c r="I62" s="23">
        <v>272</v>
      </c>
      <c r="J62" s="23" t="s">
        <v>248</v>
      </c>
      <c r="K62" s="23">
        <v>54</v>
      </c>
      <c r="L62" s="23" t="s">
        <v>248</v>
      </c>
      <c r="M62" s="17">
        <v>199000</v>
      </c>
      <c r="N62" s="17">
        <v>285000</v>
      </c>
      <c r="O62" s="15" t="s">
        <v>414</v>
      </c>
      <c r="P62" s="16"/>
      <c r="Q62" s="77"/>
      <c r="R62" s="78"/>
      <c r="S62" s="19"/>
      <c r="T62" s="43"/>
    </row>
    <row r="63" spans="1:20" s="14" customFormat="1" ht="12.75" x14ac:dyDescent="0.2">
      <c r="A63" s="19" t="s">
        <v>249</v>
      </c>
      <c r="B63" s="18" t="s">
        <v>250</v>
      </c>
      <c r="C63" s="24" t="s">
        <v>248</v>
      </c>
      <c r="D63" s="18" t="s">
        <v>4</v>
      </c>
      <c r="E63" s="16">
        <f t="shared" ref="E63:E75" si="3">SUM(F63:L63)</f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156800</v>
      </c>
      <c r="N63" s="17">
        <v>188620</v>
      </c>
      <c r="O63" s="16">
        <v>0</v>
      </c>
      <c r="P63" s="16"/>
      <c r="Q63" s="77"/>
      <c r="R63" s="78"/>
      <c r="S63" s="19"/>
      <c r="T63" s="43"/>
    </row>
    <row r="64" spans="1:20" s="19" customFormat="1" ht="12.75" x14ac:dyDescent="0.2">
      <c r="A64" s="19" t="s">
        <v>251</v>
      </c>
      <c r="B64" s="18" t="s">
        <v>445</v>
      </c>
      <c r="C64" s="24">
        <v>1929</v>
      </c>
      <c r="D64" s="18" t="s">
        <v>4</v>
      </c>
      <c r="E64" s="16">
        <f t="shared" si="3"/>
        <v>2084</v>
      </c>
      <c r="F64" s="16">
        <v>75</v>
      </c>
      <c r="G64" s="16">
        <v>152</v>
      </c>
      <c r="H64" s="16">
        <v>0</v>
      </c>
      <c r="I64" s="16">
        <v>0</v>
      </c>
      <c r="J64" s="16">
        <v>0</v>
      </c>
      <c r="K64" s="16">
        <v>36</v>
      </c>
      <c r="L64" s="16">
        <v>1821</v>
      </c>
      <c r="M64" s="17">
        <f>14701+5000</f>
        <v>19701</v>
      </c>
      <c r="N64" s="17">
        <f>20272+100</f>
        <v>20372</v>
      </c>
      <c r="O64" s="16">
        <v>0</v>
      </c>
      <c r="P64" s="16"/>
      <c r="Q64" s="77"/>
      <c r="R64" s="78"/>
      <c r="T64" s="43"/>
    </row>
    <row r="65" spans="1:20" s="14" customFormat="1" ht="12.75" x14ac:dyDescent="0.2">
      <c r="A65" s="14" t="s">
        <v>79</v>
      </c>
      <c r="B65" s="15" t="s">
        <v>252</v>
      </c>
      <c r="C65" s="22">
        <v>2002</v>
      </c>
      <c r="D65" s="15" t="s">
        <v>2</v>
      </c>
      <c r="E65" s="16">
        <f t="shared" si="3"/>
        <v>48804</v>
      </c>
      <c r="F65" s="16">
        <v>0</v>
      </c>
      <c r="G65" s="16">
        <v>40724</v>
      </c>
      <c r="H65" s="16">
        <v>422</v>
      </c>
      <c r="I65" s="16">
        <v>2596</v>
      </c>
      <c r="J65" s="16">
        <v>0</v>
      </c>
      <c r="K65" s="16">
        <v>1821</v>
      </c>
      <c r="L65" s="16">
        <v>3241</v>
      </c>
      <c r="M65" s="17">
        <v>1094152</v>
      </c>
      <c r="N65" s="17">
        <v>1702000</v>
      </c>
      <c r="O65" s="15" t="s">
        <v>416</v>
      </c>
      <c r="P65" s="16"/>
      <c r="Q65" s="77"/>
      <c r="R65" s="78"/>
      <c r="S65" s="19"/>
      <c r="T65" s="43"/>
    </row>
    <row r="66" spans="1:20" s="14" customFormat="1" ht="12.75" x14ac:dyDescent="0.2">
      <c r="A66" s="14" t="s">
        <v>78</v>
      </c>
      <c r="B66" s="15" t="s">
        <v>253</v>
      </c>
      <c r="C66" s="22">
        <v>2003</v>
      </c>
      <c r="D66" s="15" t="s">
        <v>2</v>
      </c>
      <c r="E66" s="16">
        <f t="shared" si="3"/>
        <v>42652</v>
      </c>
      <c r="F66" s="16">
        <v>0</v>
      </c>
      <c r="G66" s="16">
        <v>36756</v>
      </c>
      <c r="H66" s="16">
        <v>0</v>
      </c>
      <c r="I66" s="16">
        <v>1534</v>
      </c>
      <c r="J66" s="16">
        <v>0</v>
      </c>
      <c r="K66" s="16">
        <v>1702</v>
      </c>
      <c r="L66" s="16">
        <v>2660</v>
      </c>
      <c r="M66" s="17">
        <v>760000</v>
      </c>
      <c r="N66" s="17">
        <v>872000</v>
      </c>
      <c r="O66" s="15" t="s">
        <v>416</v>
      </c>
      <c r="P66" s="16"/>
      <c r="Q66" s="77"/>
      <c r="R66" s="78"/>
      <c r="S66" s="19"/>
      <c r="T66" s="43"/>
    </row>
    <row r="67" spans="1:20" s="14" customFormat="1" ht="12.75" x14ac:dyDescent="0.2">
      <c r="A67" s="14" t="s">
        <v>10</v>
      </c>
      <c r="B67" s="15" t="s">
        <v>254</v>
      </c>
      <c r="C67" s="22">
        <v>1981</v>
      </c>
      <c r="D67" s="15" t="s">
        <v>2</v>
      </c>
      <c r="E67" s="16">
        <f t="shared" si="3"/>
        <v>13616</v>
      </c>
      <c r="F67" s="16">
        <v>0</v>
      </c>
      <c r="G67" s="16">
        <v>10257</v>
      </c>
      <c r="H67" s="16">
        <v>0</v>
      </c>
      <c r="I67" s="16">
        <v>577</v>
      </c>
      <c r="J67" s="16">
        <v>0</v>
      </c>
      <c r="K67" s="16">
        <v>150</v>
      </c>
      <c r="L67" s="16">
        <v>2632</v>
      </c>
      <c r="M67" s="17">
        <v>272834</v>
      </c>
      <c r="N67" s="17">
        <v>302800</v>
      </c>
      <c r="O67" s="15" t="s">
        <v>416</v>
      </c>
      <c r="P67" s="16"/>
      <c r="Q67" s="77"/>
      <c r="R67" s="78"/>
      <c r="S67" s="19"/>
      <c r="T67" s="43"/>
    </row>
    <row r="68" spans="1:20" s="14" customFormat="1" ht="12.75" x14ac:dyDescent="0.2">
      <c r="A68" s="14" t="s">
        <v>143</v>
      </c>
      <c r="B68" s="15" t="s">
        <v>255</v>
      </c>
      <c r="C68" s="22">
        <v>2009</v>
      </c>
      <c r="D68" s="15" t="s">
        <v>2</v>
      </c>
      <c r="E68" s="16">
        <f t="shared" si="3"/>
        <v>12340</v>
      </c>
      <c r="F68" s="16">
        <v>0</v>
      </c>
      <c r="G68" s="16">
        <v>10691</v>
      </c>
      <c r="H68" s="16">
        <v>300</v>
      </c>
      <c r="I68" s="16">
        <v>0</v>
      </c>
      <c r="J68" s="16">
        <v>0</v>
      </c>
      <c r="K68" s="16">
        <v>0</v>
      </c>
      <c r="L68" s="16">
        <v>1349</v>
      </c>
      <c r="M68" s="17">
        <v>0</v>
      </c>
      <c r="N68" s="17">
        <v>0</v>
      </c>
      <c r="O68" s="15" t="s">
        <v>413</v>
      </c>
      <c r="P68" s="16"/>
      <c r="Q68" s="77"/>
      <c r="R68" s="78"/>
      <c r="S68" s="19"/>
      <c r="T68" s="43"/>
    </row>
    <row r="69" spans="1:20" s="14" customFormat="1" ht="12.75" x14ac:dyDescent="0.2">
      <c r="A69" s="14" t="s">
        <v>256</v>
      </c>
      <c r="B69" s="15" t="s">
        <v>443</v>
      </c>
      <c r="C69" s="22" t="s">
        <v>257</v>
      </c>
      <c r="D69" s="15" t="s">
        <v>2</v>
      </c>
      <c r="E69" s="16">
        <f t="shared" si="3"/>
        <v>58667</v>
      </c>
      <c r="F69" s="16">
        <v>0</v>
      </c>
      <c r="G69" s="16">
        <v>58352</v>
      </c>
      <c r="H69" s="16">
        <v>315</v>
      </c>
      <c r="I69" s="16">
        <v>0</v>
      </c>
      <c r="J69" s="16">
        <v>0</v>
      </c>
      <c r="K69" s="16">
        <v>0</v>
      </c>
      <c r="L69" s="16">
        <v>0</v>
      </c>
      <c r="M69" s="17">
        <v>1094000</v>
      </c>
      <c r="N69" s="17">
        <v>1224000</v>
      </c>
      <c r="O69" s="18" t="s">
        <v>468</v>
      </c>
      <c r="P69" s="16"/>
      <c r="Q69" s="77"/>
      <c r="R69" s="78"/>
      <c r="S69" s="19"/>
      <c r="T69" s="43"/>
    </row>
    <row r="70" spans="1:20" s="14" customFormat="1" ht="12.75" x14ac:dyDescent="0.2">
      <c r="A70" s="19" t="s">
        <v>13</v>
      </c>
      <c r="B70" s="18" t="s">
        <v>258</v>
      </c>
      <c r="C70" s="24" t="s">
        <v>259</v>
      </c>
      <c r="D70" s="18" t="s">
        <v>2</v>
      </c>
      <c r="E70" s="16">
        <f t="shared" si="3"/>
        <v>35800</v>
      </c>
      <c r="F70" s="16">
        <v>0</v>
      </c>
      <c r="G70" s="16">
        <v>34472</v>
      </c>
      <c r="H70" s="16">
        <v>0</v>
      </c>
      <c r="I70" s="16">
        <v>0</v>
      </c>
      <c r="J70" s="16">
        <v>0</v>
      </c>
      <c r="K70" s="16">
        <v>0</v>
      </c>
      <c r="L70" s="16">
        <v>1328</v>
      </c>
      <c r="M70" s="17">
        <v>511000</v>
      </c>
      <c r="N70" s="17">
        <v>582000</v>
      </c>
      <c r="O70" s="15" t="s">
        <v>416</v>
      </c>
      <c r="P70" s="16"/>
      <c r="Q70" s="77"/>
      <c r="R70" s="78"/>
      <c r="S70" s="19"/>
      <c r="T70" s="43"/>
    </row>
    <row r="71" spans="1:20" s="14" customFormat="1" ht="12.75" x14ac:dyDescent="0.2">
      <c r="A71" s="19" t="s">
        <v>11</v>
      </c>
      <c r="B71" s="18" t="s">
        <v>12</v>
      </c>
      <c r="C71" s="24">
        <v>1986</v>
      </c>
      <c r="D71" s="18" t="s">
        <v>2</v>
      </c>
      <c r="E71" s="16">
        <f t="shared" si="3"/>
        <v>27918</v>
      </c>
      <c r="F71" s="16">
        <v>0</v>
      </c>
      <c r="G71" s="16">
        <v>25423</v>
      </c>
      <c r="H71" s="16">
        <v>0</v>
      </c>
      <c r="I71" s="16">
        <v>1169</v>
      </c>
      <c r="J71" s="16">
        <v>0</v>
      </c>
      <c r="K71" s="16">
        <v>1270</v>
      </c>
      <c r="L71" s="16">
        <v>56</v>
      </c>
      <c r="M71" s="17">
        <v>279000</v>
      </c>
      <c r="N71" s="17">
        <v>273200</v>
      </c>
      <c r="O71" s="16">
        <v>0</v>
      </c>
      <c r="P71" s="16"/>
      <c r="Q71" s="77"/>
      <c r="R71" s="78"/>
      <c r="S71" s="19"/>
      <c r="T71" s="43"/>
    </row>
    <row r="72" spans="1:20" s="14" customFormat="1" ht="12.75" x14ac:dyDescent="0.2">
      <c r="A72" s="14" t="s">
        <v>80</v>
      </c>
      <c r="B72" s="15" t="s">
        <v>260</v>
      </c>
      <c r="C72" s="22">
        <v>2007</v>
      </c>
      <c r="D72" s="15" t="s">
        <v>2</v>
      </c>
      <c r="E72" s="16">
        <f t="shared" si="3"/>
        <v>10306</v>
      </c>
      <c r="F72" s="16">
        <v>0</v>
      </c>
      <c r="G72" s="16">
        <v>9588</v>
      </c>
      <c r="H72" s="16">
        <v>0</v>
      </c>
      <c r="I72" s="16">
        <v>0</v>
      </c>
      <c r="J72" s="16">
        <v>0</v>
      </c>
      <c r="K72" s="16">
        <v>46</v>
      </c>
      <c r="L72" s="16">
        <v>672</v>
      </c>
      <c r="M72" s="17">
        <v>265000</v>
      </c>
      <c r="N72" s="17">
        <v>294000</v>
      </c>
      <c r="O72" s="15" t="s">
        <v>416</v>
      </c>
      <c r="P72" s="16"/>
      <c r="Q72" s="77"/>
      <c r="R72" s="78"/>
      <c r="S72" s="19"/>
      <c r="T72" s="43"/>
    </row>
    <row r="73" spans="1:20" s="14" customFormat="1" ht="12.75" x14ac:dyDescent="0.2">
      <c r="A73" s="14" t="s">
        <v>81</v>
      </c>
      <c r="B73" s="15" t="s">
        <v>261</v>
      </c>
      <c r="C73" s="22">
        <v>2009</v>
      </c>
      <c r="D73" s="15" t="s">
        <v>2</v>
      </c>
      <c r="E73" s="16">
        <f t="shared" si="3"/>
        <v>10921</v>
      </c>
      <c r="F73" s="16">
        <v>0</v>
      </c>
      <c r="G73" s="16">
        <v>10921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275000</v>
      </c>
      <c r="N73" s="17">
        <v>291000</v>
      </c>
      <c r="O73" s="15" t="s">
        <v>416</v>
      </c>
      <c r="P73" s="16"/>
      <c r="Q73" s="77"/>
      <c r="R73" s="78"/>
      <c r="S73" s="19"/>
      <c r="T73" s="43"/>
    </row>
    <row r="74" spans="1:20" s="14" customFormat="1" ht="12.75" x14ac:dyDescent="0.2">
      <c r="A74" s="19" t="s">
        <v>82</v>
      </c>
      <c r="B74" s="18" t="s">
        <v>262</v>
      </c>
      <c r="C74" s="24">
        <v>2014</v>
      </c>
      <c r="D74" s="18" t="s">
        <v>2</v>
      </c>
      <c r="E74" s="16">
        <f t="shared" si="3"/>
        <v>17106</v>
      </c>
      <c r="F74" s="16">
        <v>0</v>
      </c>
      <c r="G74" s="16">
        <v>17106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464000</v>
      </c>
      <c r="N74" s="17">
        <v>527000</v>
      </c>
      <c r="O74" s="15" t="s">
        <v>414</v>
      </c>
      <c r="P74" s="16"/>
      <c r="Q74" s="77"/>
      <c r="R74" s="78"/>
      <c r="S74" s="19"/>
      <c r="T74" s="43"/>
    </row>
    <row r="75" spans="1:20" s="14" customFormat="1" ht="12.75" x14ac:dyDescent="0.2">
      <c r="A75" s="14" t="s">
        <v>263</v>
      </c>
      <c r="B75" s="15" t="s">
        <v>264</v>
      </c>
      <c r="C75" s="15" t="s">
        <v>265</v>
      </c>
      <c r="D75" s="15" t="s">
        <v>2</v>
      </c>
      <c r="E75" s="16">
        <f t="shared" si="3"/>
        <v>17421</v>
      </c>
      <c r="F75" s="16">
        <v>0</v>
      </c>
      <c r="G75" s="16">
        <v>17382</v>
      </c>
      <c r="H75" s="16">
        <v>0</v>
      </c>
      <c r="I75" s="16">
        <v>0</v>
      </c>
      <c r="J75" s="16">
        <v>0</v>
      </c>
      <c r="K75" s="16">
        <v>39</v>
      </c>
      <c r="L75" s="16">
        <v>0</v>
      </c>
      <c r="M75" s="17">
        <v>313400</v>
      </c>
      <c r="N75" s="17">
        <v>412000</v>
      </c>
      <c r="O75" s="15" t="s">
        <v>414</v>
      </c>
      <c r="P75" s="16"/>
      <c r="Q75" s="77"/>
      <c r="R75" s="78"/>
      <c r="S75" s="19"/>
      <c r="T75" s="43"/>
    </row>
    <row r="76" spans="1:20" s="14" customFormat="1" ht="12.75" x14ac:dyDescent="0.2">
      <c r="A76" s="69" t="s">
        <v>74</v>
      </c>
      <c r="B76" s="15" t="s">
        <v>423</v>
      </c>
      <c r="C76" s="15" t="s">
        <v>248</v>
      </c>
      <c r="D76" s="15" t="s">
        <v>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4885</v>
      </c>
      <c r="N76" s="17">
        <v>4885</v>
      </c>
      <c r="O76" s="76">
        <v>0</v>
      </c>
      <c r="P76" s="16"/>
      <c r="Q76" s="77"/>
      <c r="R76" s="78"/>
      <c r="S76" s="19"/>
      <c r="T76" s="43"/>
    </row>
    <row r="77" spans="1:20" s="14" customFormat="1" ht="12.75" x14ac:dyDescent="0.2">
      <c r="A77" s="14" t="s">
        <v>51</v>
      </c>
      <c r="B77" s="15" t="s">
        <v>52</v>
      </c>
      <c r="C77" s="15" t="s">
        <v>266</v>
      </c>
      <c r="D77" s="15" t="s">
        <v>4</v>
      </c>
      <c r="E77" s="16">
        <f>SUM(F77:L77)</f>
        <v>33769</v>
      </c>
      <c r="F77" s="16">
        <v>0</v>
      </c>
      <c r="G77" s="16">
        <v>1425</v>
      </c>
      <c r="H77" s="16">
        <v>0</v>
      </c>
      <c r="I77" s="16">
        <v>0</v>
      </c>
      <c r="J77" s="16">
        <v>0</v>
      </c>
      <c r="K77" s="16">
        <v>32344</v>
      </c>
      <c r="L77" s="16">
        <v>0</v>
      </c>
      <c r="M77" s="17">
        <v>0</v>
      </c>
      <c r="N77" s="17">
        <v>0</v>
      </c>
      <c r="O77" s="16">
        <v>0</v>
      </c>
      <c r="P77" s="16"/>
      <c r="Q77" s="77"/>
      <c r="R77" s="78"/>
      <c r="S77" s="19"/>
      <c r="T77" s="43"/>
    </row>
    <row r="78" spans="1:20" s="14" customFormat="1" ht="12.75" x14ac:dyDescent="0.2">
      <c r="A78" s="14" t="s">
        <v>48</v>
      </c>
      <c r="B78" s="15" t="s">
        <v>267</v>
      </c>
      <c r="C78" s="15" t="s">
        <v>268</v>
      </c>
      <c r="D78" s="15" t="s">
        <v>2</v>
      </c>
      <c r="E78" s="16">
        <f>SUM(F78:L78)</f>
        <v>100122</v>
      </c>
      <c r="F78" s="16">
        <v>4884</v>
      </c>
      <c r="G78" s="16">
        <v>85920</v>
      </c>
      <c r="H78" s="16">
        <v>1694</v>
      </c>
      <c r="I78" s="16">
        <v>838</v>
      </c>
      <c r="J78" s="16">
        <v>0</v>
      </c>
      <c r="K78" s="16">
        <v>4877</v>
      </c>
      <c r="L78" s="16">
        <v>1909</v>
      </c>
      <c r="M78" s="17">
        <v>736188</v>
      </c>
      <c r="N78" s="17">
        <v>904600</v>
      </c>
      <c r="O78" s="18" t="s">
        <v>469</v>
      </c>
      <c r="P78" s="16"/>
      <c r="Q78" s="77"/>
      <c r="R78" s="78"/>
      <c r="S78" s="19"/>
      <c r="T78" s="43"/>
    </row>
    <row r="79" spans="1:20" s="14" customFormat="1" ht="12.75" x14ac:dyDescent="0.2"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7"/>
      <c r="N79" s="17"/>
      <c r="O79" s="15"/>
      <c r="P79" s="16"/>
      <c r="Q79" s="77"/>
      <c r="R79" s="78"/>
      <c r="S79" s="19"/>
      <c r="T79" s="43"/>
    </row>
    <row r="80" spans="1:20" s="28" customFormat="1" x14ac:dyDescent="0.25">
      <c r="A80" s="25" t="s">
        <v>269</v>
      </c>
      <c r="B80" s="26"/>
      <c r="C80" s="26"/>
      <c r="D80" s="26"/>
      <c r="E80" s="20">
        <f>SUM(E54:E79)</f>
        <v>584016</v>
      </c>
      <c r="F80" s="20">
        <f t="shared" ref="F80:N80" si="4">SUM(F54:F79)</f>
        <v>4959</v>
      </c>
      <c r="G80" s="20">
        <f t="shared" si="4"/>
        <v>497254</v>
      </c>
      <c r="H80" s="20">
        <f t="shared" si="4"/>
        <v>6177</v>
      </c>
      <c r="I80" s="20">
        <f t="shared" si="4"/>
        <v>8215</v>
      </c>
      <c r="J80" s="20">
        <f t="shared" si="4"/>
        <v>0</v>
      </c>
      <c r="K80" s="20">
        <f t="shared" si="4"/>
        <v>48282</v>
      </c>
      <c r="L80" s="20">
        <f t="shared" si="4"/>
        <v>19129</v>
      </c>
      <c r="M80" s="20">
        <f t="shared" si="4"/>
        <v>8889877</v>
      </c>
      <c r="N80" s="20">
        <f t="shared" si="4"/>
        <v>10598730</v>
      </c>
      <c r="O80" s="27"/>
      <c r="P80" s="16"/>
      <c r="Q80" s="77"/>
      <c r="R80" s="78"/>
      <c r="S80" s="19"/>
      <c r="T80" s="43"/>
    </row>
    <row r="81" spans="1:18" s="28" customFormat="1" x14ac:dyDescent="0.25">
      <c r="A81" s="25"/>
      <c r="B81" s="26"/>
      <c r="C81" s="26"/>
      <c r="D81" s="26"/>
      <c r="E81" s="72"/>
      <c r="F81" s="20"/>
      <c r="G81" s="20"/>
      <c r="H81" s="20"/>
      <c r="I81" s="20"/>
      <c r="J81" s="20"/>
      <c r="K81" s="20"/>
      <c r="L81" s="20"/>
      <c r="M81" s="20"/>
      <c r="N81" s="20"/>
      <c r="O81" s="27"/>
      <c r="P81" s="27"/>
      <c r="Q81" s="15"/>
      <c r="R81" s="68"/>
    </row>
    <row r="82" spans="1:18" s="28" customFormat="1" x14ac:dyDescent="0.25">
      <c r="A82" s="25"/>
      <c r="B82" s="26"/>
      <c r="C82" s="26"/>
      <c r="D82" s="26"/>
      <c r="E82" s="73"/>
      <c r="F82" s="20"/>
      <c r="G82" s="20"/>
      <c r="H82" s="20"/>
      <c r="I82" s="20"/>
      <c r="J82" s="20"/>
      <c r="K82" s="20"/>
      <c r="L82" s="20"/>
      <c r="M82" s="20"/>
      <c r="N82" s="20"/>
      <c r="O82" s="27"/>
      <c r="P82" s="27"/>
      <c r="Q82" s="15"/>
      <c r="R82" s="68"/>
    </row>
    <row r="83" spans="1:18" s="28" customFormat="1" x14ac:dyDescent="0.25">
      <c r="B83" s="27"/>
      <c r="C83" s="27"/>
      <c r="D83" s="27"/>
      <c r="E83" s="29"/>
      <c r="F83" s="29"/>
      <c r="G83" s="29"/>
      <c r="H83" s="29"/>
      <c r="I83" s="29"/>
      <c r="J83" s="29"/>
      <c r="K83" s="29"/>
      <c r="L83" s="29"/>
      <c r="M83" s="30"/>
      <c r="N83" s="30"/>
      <c r="O83" s="27"/>
      <c r="P83" s="27"/>
      <c r="Q83" s="15"/>
      <c r="R83" s="68"/>
    </row>
    <row r="84" spans="1:18" x14ac:dyDescent="0.25">
      <c r="A84" s="31" t="s">
        <v>270</v>
      </c>
      <c r="B84" s="27"/>
      <c r="C84" s="27"/>
      <c r="D84" s="27"/>
      <c r="E84" s="29">
        <f t="shared" ref="E84:N84" si="5">E49+E80</f>
        <v>1378807</v>
      </c>
      <c r="F84" s="29">
        <f t="shared" si="5"/>
        <v>25280</v>
      </c>
      <c r="G84" s="29">
        <f t="shared" si="5"/>
        <v>1112641</v>
      </c>
      <c r="H84" s="29">
        <f t="shared" si="5"/>
        <v>84148</v>
      </c>
      <c r="I84" s="29">
        <f t="shared" si="5"/>
        <v>29309</v>
      </c>
      <c r="J84" s="29">
        <f t="shared" si="5"/>
        <v>0</v>
      </c>
      <c r="K84" s="29">
        <f t="shared" si="5"/>
        <v>88330</v>
      </c>
      <c r="L84" s="29">
        <f t="shared" si="5"/>
        <v>39099</v>
      </c>
      <c r="M84" s="29">
        <f t="shared" si="5"/>
        <v>35757933</v>
      </c>
      <c r="N84" s="29">
        <f t="shared" si="5"/>
        <v>45468323</v>
      </c>
      <c r="O84" s="26"/>
      <c r="P84" s="26"/>
      <c r="Q84" s="26"/>
    </row>
    <row r="85" spans="1:18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33"/>
      <c r="N85" s="33"/>
      <c r="O85" s="26"/>
      <c r="P85" s="26"/>
      <c r="Q85" s="26"/>
    </row>
    <row r="86" spans="1:18" x14ac:dyDescent="0.25">
      <c r="B86" s="26"/>
      <c r="C86" s="26"/>
      <c r="D86" s="26"/>
      <c r="E86" s="34"/>
      <c r="F86" s="34"/>
      <c r="G86" s="34"/>
      <c r="H86" s="34"/>
      <c r="I86" s="26"/>
      <c r="J86" s="34"/>
      <c r="K86" s="26"/>
      <c r="L86" s="26"/>
      <c r="M86" s="33"/>
      <c r="N86" s="33"/>
      <c r="O86" s="26"/>
      <c r="P86" s="26"/>
      <c r="Q86" s="26"/>
    </row>
    <row r="87" spans="1:18" x14ac:dyDescent="0.25">
      <c r="B87" s="26"/>
      <c r="C87" s="26"/>
      <c r="D87" s="26"/>
      <c r="E87" s="34"/>
      <c r="F87" s="26"/>
      <c r="G87" s="26"/>
      <c r="H87" s="26"/>
      <c r="I87" s="26"/>
      <c r="J87" s="26"/>
      <c r="K87" s="34"/>
      <c r="L87" s="34"/>
      <c r="M87" s="33"/>
      <c r="N87" s="33"/>
      <c r="O87" s="26"/>
      <c r="P87" s="26"/>
      <c r="Q87" s="26"/>
    </row>
    <row r="88" spans="1:18" x14ac:dyDescent="0.25">
      <c r="E88" s="35"/>
    </row>
    <row r="89" spans="1:18" x14ac:dyDescent="0.25">
      <c r="E89" s="35"/>
      <c r="P89" s="35"/>
    </row>
  </sheetData>
  <pageMargins left="0.7" right="0.7" top="0.75" bottom="0.75" header="0.3" footer="0.3"/>
  <pageSetup paperSize="9" scale="53" orientation="landscape" r:id="rId1"/>
  <colBreaks count="1" manualBreakCount="1">
    <brk id="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7.7109375" defaultRowHeight="15" x14ac:dyDescent="0.25"/>
  <cols>
    <col min="1" max="1" width="23.7109375" style="32" bestFit="1" customWidth="1"/>
    <col min="2" max="2" width="101.140625" style="32" customWidth="1"/>
    <col min="3" max="3" width="22.5703125" style="32" customWidth="1"/>
    <col min="4" max="4" width="17.7109375" style="32" customWidth="1"/>
    <col min="5" max="5" width="13.7109375" style="32" customWidth="1"/>
    <col min="6" max="8" width="11.28515625" style="32" customWidth="1"/>
    <col min="9" max="10" width="12" style="32" customWidth="1"/>
    <col min="11" max="12" width="11.28515625" style="32" customWidth="1"/>
    <col min="13" max="13" width="14.28515625" style="32" customWidth="1"/>
    <col min="14" max="14" width="17.7109375" style="32" customWidth="1"/>
    <col min="15" max="252" width="17.7109375" style="32"/>
    <col min="253" max="253" width="23.7109375" style="32" bestFit="1" customWidth="1"/>
    <col min="254" max="254" width="115" style="32" bestFit="1" customWidth="1"/>
    <col min="255" max="255" width="22.5703125" style="32" customWidth="1"/>
    <col min="256" max="256" width="17.7109375" style="32" customWidth="1"/>
    <col min="257" max="257" width="13.7109375" style="32" customWidth="1"/>
    <col min="258" max="260" width="11.28515625" style="32" customWidth="1"/>
    <col min="261" max="262" width="12" style="32" customWidth="1"/>
    <col min="263" max="264" width="11.28515625" style="32" customWidth="1"/>
    <col min="265" max="265" width="14.28515625" style="32" customWidth="1"/>
    <col min="266" max="508" width="17.7109375" style="32"/>
    <col min="509" max="509" width="23.7109375" style="32" bestFit="1" customWidth="1"/>
    <col min="510" max="510" width="115" style="32" bestFit="1" customWidth="1"/>
    <col min="511" max="511" width="22.5703125" style="32" customWidth="1"/>
    <col min="512" max="512" width="17.7109375" style="32" customWidth="1"/>
    <col min="513" max="513" width="13.7109375" style="32" customWidth="1"/>
    <col min="514" max="516" width="11.28515625" style="32" customWidth="1"/>
    <col min="517" max="518" width="12" style="32" customWidth="1"/>
    <col min="519" max="520" width="11.28515625" style="32" customWidth="1"/>
    <col min="521" max="521" width="14.28515625" style="32" customWidth="1"/>
    <col min="522" max="764" width="17.7109375" style="32"/>
    <col min="765" max="765" width="23.7109375" style="32" bestFit="1" customWidth="1"/>
    <col min="766" max="766" width="115" style="32" bestFit="1" customWidth="1"/>
    <col min="767" max="767" width="22.5703125" style="32" customWidth="1"/>
    <col min="768" max="768" width="17.7109375" style="32" customWidth="1"/>
    <col min="769" max="769" width="13.7109375" style="32" customWidth="1"/>
    <col min="770" max="772" width="11.28515625" style="32" customWidth="1"/>
    <col min="773" max="774" width="12" style="32" customWidth="1"/>
    <col min="775" max="776" width="11.28515625" style="32" customWidth="1"/>
    <col min="777" max="777" width="14.28515625" style="32" customWidth="1"/>
    <col min="778" max="1020" width="17.7109375" style="32"/>
    <col min="1021" max="1021" width="23.7109375" style="32" bestFit="1" customWidth="1"/>
    <col min="1022" max="1022" width="115" style="32" bestFit="1" customWidth="1"/>
    <col min="1023" max="1023" width="22.5703125" style="32" customWidth="1"/>
    <col min="1024" max="1024" width="17.7109375" style="32" customWidth="1"/>
    <col min="1025" max="1025" width="13.7109375" style="32" customWidth="1"/>
    <col min="1026" max="1028" width="11.28515625" style="32" customWidth="1"/>
    <col min="1029" max="1030" width="12" style="32" customWidth="1"/>
    <col min="1031" max="1032" width="11.28515625" style="32" customWidth="1"/>
    <col min="1033" max="1033" width="14.28515625" style="32" customWidth="1"/>
    <col min="1034" max="1276" width="17.7109375" style="32"/>
    <col min="1277" max="1277" width="23.7109375" style="32" bestFit="1" customWidth="1"/>
    <col min="1278" max="1278" width="115" style="32" bestFit="1" customWidth="1"/>
    <col min="1279" max="1279" width="22.5703125" style="32" customWidth="1"/>
    <col min="1280" max="1280" width="17.7109375" style="32" customWidth="1"/>
    <col min="1281" max="1281" width="13.7109375" style="32" customWidth="1"/>
    <col min="1282" max="1284" width="11.28515625" style="32" customWidth="1"/>
    <col min="1285" max="1286" width="12" style="32" customWidth="1"/>
    <col min="1287" max="1288" width="11.28515625" style="32" customWidth="1"/>
    <col min="1289" max="1289" width="14.28515625" style="32" customWidth="1"/>
    <col min="1290" max="1532" width="17.7109375" style="32"/>
    <col min="1533" max="1533" width="23.7109375" style="32" bestFit="1" customWidth="1"/>
    <col min="1534" max="1534" width="115" style="32" bestFit="1" customWidth="1"/>
    <col min="1535" max="1535" width="22.5703125" style="32" customWidth="1"/>
    <col min="1536" max="1536" width="17.7109375" style="32" customWidth="1"/>
    <col min="1537" max="1537" width="13.7109375" style="32" customWidth="1"/>
    <col min="1538" max="1540" width="11.28515625" style="32" customWidth="1"/>
    <col min="1541" max="1542" width="12" style="32" customWidth="1"/>
    <col min="1543" max="1544" width="11.28515625" style="32" customWidth="1"/>
    <col min="1545" max="1545" width="14.28515625" style="32" customWidth="1"/>
    <col min="1546" max="1788" width="17.7109375" style="32"/>
    <col min="1789" max="1789" width="23.7109375" style="32" bestFit="1" customWidth="1"/>
    <col min="1790" max="1790" width="115" style="32" bestFit="1" customWidth="1"/>
    <col min="1791" max="1791" width="22.5703125" style="32" customWidth="1"/>
    <col min="1792" max="1792" width="17.7109375" style="32" customWidth="1"/>
    <col min="1793" max="1793" width="13.7109375" style="32" customWidth="1"/>
    <col min="1794" max="1796" width="11.28515625" style="32" customWidth="1"/>
    <col min="1797" max="1798" width="12" style="32" customWidth="1"/>
    <col min="1799" max="1800" width="11.28515625" style="32" customWidth="1"/>
    <col min="1801" max="1801" width="14.28515625" style="32" customWidth="1"/>
    <col min="1802" max="2044" width="17.7109375" style="32"/>
    <col min="2045" max="2045" width="23.7109375" style="32" bestFit="1" customWidth="1"/>
    <col min="2046" max="2046" width="115" style="32" bestFit="1" customWidth="1"/>
    <col min="2047" max="2047" width="22.5703125" style="32" customWidth="1"/>
    <col min="2048" max="2048" width="17.7109375" style="32" customWidth="1"/>
    <col min="2049" max="2049" width="13.7109375" style="32" customWidth="1"/>
    <col min="2050" max="2052" width="11.28515625" style="32" customWidth="1"/>
    <col min="2053" max="2054" width="12" style="32" customWidth="1"/>
    <col min="2055" max="2056" width="11.28515625" style="32" customWidth="1"/>
    <col min="2057" max="2057" width="14.28515625" style="32" customWidth="1"/>
    <col min="2058" max="2300" width="17.7109375" style="32"/>
    <col min="2301" max="2301" width="23.7109375" style="32" bestFit="1" customWidth="1"/>
    <col min="2302" max="2302" width="115" style="32" bestFit="1" customWidth="1"/>
    <col min="2303" max="2303" width="22.5703125" style="32" customWidth="1"/>
    <col min="2304" max="2304" width="17.7109375" style="32" customWidth="1"/>
    <col min="2305" max="2305" width="13.7109375" style="32" customWidth="1"/>
    <col min="2306" max="2308" width="11.28515625" style="32" customWidth="1"/>
    <col min="2309" max="2310" width="12" style="32" customWidth="1"/>
    <col min="2311" max="2312" width="11.28515625" style="32" customWidth="1"/>
    <col min="2313" max="2313" width="14.28515625" style="32" customWidth="1"/>
    <col min="2314" max="2556" width="17.7109375" style="32"/>
    <col min="2557" max="2557" width="23.7109375" style="32" bestFit="1" customWidth="1"/>
    <col min="2558" max="2558" width="115" style="32" bestFit="1" customWidth="1"/>
    <col min="2559" max="2559" width="22.5703125" style="32" customWidth="1"/>
    <col min="2560" max="2560" width="17.7109375" style="32" customWidth="1"/>
    <col min="2561" max="2561" width="13.7109375" style="32" customWidth="1"/>
    <col min="2562" max="2564" width="11.28515625" style="32" customWidth="1"/>
    <col min="2565" max="2566" width="12" style="32" customWidth="1"/>
    <col min="2567" max="2568" width="11.28515625" style="32" customWidth="1"/>
    <col min="2569" max="2569" width="14.28515625" style="32" customWidth="1"/>
    <col min="2570" max="2812" width="17.7109375" style="32"/>
    <col min="2813" max="2813" width="23.7109375" style="32" bestFit="1" customWidth="1"/>
    <col min="2814" max="2814" width="115" style="32" bestFit="1" customWidth="1"/>
    <col min="2815" max="2815" width="22.5703125" style="32" customWidth="1"/>
    <col min="2816" max="2816" width="17.7109375" style="32" customWidth="1"/>
    <col min="2817" max="2817" width="13.7109375" style="32" customWidth="1"/>
    <col min="2818" max="2820" width="11.28515625" style="32" customWidth="1"/>
    <col min="2821" max="2822" width="12" style="32" customWidth="1"/>
    <col min="2823" max="2824" width="11.28515625" style="32" customWidth="1"/>
    <col min="2825" max="2825" width="14.28515625" style="32" customWidth="1"/>
    <col min="2826" max="3068" width="17.7109375" style="32"/>
    <col min="3069" max="3069" width="23.7109375" style="32" bestFit="1" customWidth="1"/>
    <col min="3070" max="3070" width="115" style="32" bestFit="1" customWidth="1"/>
    <col min="3071" max="3071" width="22.5703125" style="32" customWidth="1"/>
    <col min="3072" max="3072" width="17.7109375" style="32" customWidth="1"/>
    <col min="3073" max="3073" width="13.7109375" style="32" customWidth="1"/>
    <col min="3074" max="3076" width="11.28515625" style="32" customWidth="1"/>
    <col min="3077" max="3078" width="12" style="32" customWidth="1"/>
    <col min="3079" max="3080" width="11.28515625" style="32" customWidth="1"/>
    <col min="3081" max="3081" width="14.28515625" style="32" customWidth="1"/>
    <col min="3082" max="3324" width="17.7109375" style="32"/>
    <col min="3325" max="3325" width="23.7109375" style="32" bestFit="1" customWidth="1"/>
    <col min="3326" max="3326" width="115" style="32" bestFit="1" customWidth="1"/>
    <col min="3327" max="3327" width="22.5703125" style="32" customWidth="1"/>
    <col min="3328" max="3328" width="17.7109375" style="32" customWidth="1"/>
    <col min="3329" max="3329" width="13.7109375" style="32" customWidth="1"/>
    <col min="3330" max="3332" width="11.28515625" style="32" customWidth="1"/>
    <col min="3333" max="3334" width="12" style="32" customWidth="1"/>
    <col min="3335" max="3336" width="11.28515625" style="32" customWidth="1"/>
    <col min="3337" max="3337" width="14.28515625" style="32" customWidth="1"/>
    <col min="3338" max="3580" width="17.7109375" style="32"/>
    <col min="3581" max="3581" width="23.7109375" style="32" bestFit="1" customWidth="1"/>
    <col min="3582" max="3582" width="115" style="32" bestFit="1" customWidth="1"/>
    <col min="3583" max="3583" width="22.5703125" style="32" customWidth="1"/>
    <col min="3584" max="3584" width="17.7109375" style="32" customWidth="1"/>
    <col min="3585" max="3585" width="13.7109375" style="32" customWidth="1"/>
    <col min="3586" max="3588" width="11.28515625" style="32" customWidth="1"/>
    <col min="3589" max="3590" width="12" style="32" customWidth="1"/>
    <col min="3591" max="3592" width="11.28515625" style="32" customWidth="1"/>
    <col min="3593" max="3593" width="14.28515625" style="32" customWidth="1"/>
    <col min="3594" max="3836" width="17.7109375" style="32"/>
    <col min="3837" max="3837" width="23.7109375" style="32" bestFit="1" customWidth="1"/>
    <col min="3838" max="3838" width="115" style="32" bestFit="1" customWidth="1"/>
    <col min="3839" max="3839" width="22.5703125" style="32" customWidth="1"/>
    <col min="3840" max="3840" width="17.7109375" style="32" customWidth="1"/>
    <col min="3841" max="3841" width="13.7109375" style="32" customWidth="1"/>
    <col min="3842" max="3844" width="11.28515625" style="32" customWidth="1"/>
    <col min="3845" max="3846" width="12" style="32" customWidth="1"/>
    <col min="3847" max="3848" width="11.28515625" style="32" customWidth="1"/>
    <col min="3849" max="3849" width="14.28515625" style="32" customWidth="1"/>
    <col min="3850" max="4092" width="17.7109375" style="32"/>
    <col min="4093" max="4093" width="23.7109375" style="32" bestFit="1" customWidth="1"/>
    <col min="4094" max="4094" width="115" style="32" bestFit="1" customWidth="1"/>
    <col min="4095" max="4095" width="22.5703125" style="32" customWidth="1"/>
    <col min="4096" max="4096" width="17.7109375" style="32" customWidth="1"/>
    <col min="4097" max="4097" width="13.7109375" style="32" customWidth="1"/>
    <col min="4098" max="4100" width="11.28515625" style="32" customWidth="1"/>
    <col min="4101" max="4102" width="12" style="32" customWidth="1"/>
    <col min="4103" max="4104" width="11.28515625" style="32" customWidth="1"/>
    <col min="4105" max="4105" width="14.28515625" style="32" customWidth="1"/>
    <col min="4106" max="4348" width="17.7109375" style="32"/>
    <col min="4349" max="4349" width="23.7109375" style="32" bestFit="1" customWidth="1"/>
    <col min="4350" max="4350" width="115" style="32" bestFit="1" customWidth="1"/>
    <col min="4351" max="4351" width="22.5703125" style="32" customWidth="1"/>
    <col min="4352" max="4352" width="17.7109375" style="32" customWidth="1"/>
    <col min="4353" max="4353" width="13.7109375" style="32" customWidth="1"/>
    <col min="4354" max="4356" width="11.28515625" style="32" customWidth="1"/>
    <col min="4357" max="4358" width="12" style="32" customWidth="1"/>
    <col min="4359" max="4360" width="11.28515625" style="32" customWidth="1"/>
    <col min="4361" max="4361" width="14.28515625" style="32" customWidth="1"/>
    <col min="4362" max="4604" width="17.7109375" style="32"/>
    <col min="4605" max="4605" width="23.7109375" style="32" bestFit="1" customWidth="1"/>
    <col min="4606" max="4606" width="115" style="32" bestFit="1" customWidth="1"/>
    <col min="4607" max="4607" width="22.5703125" style="32" customWidth="1"/>
    <col min="4608" max="4608" width="17.7109375" style="32" customWidth="1"/>
    <col min="4609" max="4609" width="13.7109375" style="32" customWidth="1"/>
    <col min="4610" max="4612" width="11.28515625" style="32" customWidth="1"/>
    <col min="4613" max="4614" width="12" style="32" customWidth="1"/>
    <col min="4615" max="4616" width="11.28515625" style="32" customWidth="1"/>
    <col min="4617" max="4617" width="14.28515625" style="32" customWidth="1"/>
    <col min="4618" max="4860" width="17.7109375" style="32"/>
    <col min="4861" max="4861" width="23.7109375" style="32" bestFit="1" customWidth="1"/>
    <col min="4862" max="4862" width="115" style="32" bestFit="1" customWidth="1"/>
    <col min="4863" max="4863" width="22.5703125" style="32" customWidth="1"/>
    <col min="4864" max="4864" width="17.7109375" style="32" customWidth="1"/>
    <col min="4865" max="4865" width="13.7109375" style="32" customWidth="1"/>
    <col min="4866" max="4868" width="11.28515625" style="32" customWidth="1"/>
    <col min="4869" max="4870" width="12" style="32" customWidth="1"/>
    <col min="4871" max="4872" width="11.28515625" style="32" customWidth="1"/>
    <col min="4873" max="4873" width="14.28515625" style="32" customWidth="1"/>
    <col min="4874" max="5116" width="17.7109375" style="32"/>
    <col min="5117" max="5117" width="23.7109375" style="32" bestFit="1" customWidth="1"/>
    <col min="5118" max="5118" width="115" style="32" bestFit="1" customWidth="1"/>
    <col min="5119" max="5119" width="22.5703125" style="32" customWidth="1"/>
    <col min="5120" max="5120" width="17.7109375" style="32" customWidth="1"/>
    <col min="5121" max="5121" width="13.7109375" style="32" customWidth="1"/>
    <col min="5122" max="5124" width="11.28515625" style="32" customWidth="1"/>
    <col min="5125" max="5126" width="12" style="32" customWidth="1"/>
    <col min="5127" max="5128" width="11.28515625" style="32" customWidth="1"/>
    <col min="5129" max="5129" width="14.28515625" style="32" customWidth="1"/>
    <col min="5130" max="5372" width="17.7109375" style="32"/>
    <col min="5373" max="5373" width="23.7109375" style="32" bestFit="1" customWidth="1"/>
    <col min="5374" max="5374" width="115" style="32" bestFit="1" customWidth="1"/>
    <col min="5375" max="5375" width="22.5703125" style="32" customWidth="1"/>
    <col min="5376" max="5376" width="17.7109375" style="32" customWidth="1"/>
    <col min="5377" max="5377" width="13.7109375" style="32" customWidth="1"/>
    <col min="5378" max="5380" width="11.28515625" style="32" customWidth="1"/>
    <col min="5381" max="5382" width="12" style="32" customWidth="1"/>
    <col min="5383" max="5384" width="11.28515625" style="32" customWidth="1"/>
    <col min="5385" max="5385" width="14.28515625" style="32" customWidth="1"/>
    <col min="5386" max="5628" width="17.7109375" style="32"/>
    <col min="5629" max="5629" width="23.7109375" style="32" bestFit="1" customWidth="1"/>
    <col min="5630" max="5630" width="115" style="32" bestFit="1" customWidth="1"/>
    <col min="5631" max="5631" width="22.5703125" style="32" customWidth="1"/>
    <col min="5632" max="5632" width="17.7109375" style="32" customWidth="1"/>
    <col min="5633" max="5633" width="13.7109375" style="32" customWidth="1"/>
    <col min="5634" max="5636" width="11.28515625" style="32" customWidth="1"/>
    <col min="5637" max="5638" width="12" style="32" customWidth="1"/>
    <col min="5639" max="5640" width="11.28515625" style="32" customWidth="1"/>
    <col min="5641" max="5641" width="14.28515625" style="32" customWidth="1"/>
    <col min="5642" max="5884" width="17.7109375" style="32"/>
    <col min="5885" max="5885" width="23.7109375" style="32" bestFit="1" customWidth="1"/>
    <col min="5886" max="5886" width="115" style="32" bestFit="1" customWidth="1"/>
    <col min="5887" max="5887" width="22.5703125" style="32" customWidth="1"/>
    <col min="5888" max="5888" width="17.7109375" style="32" customWidth="1"/>
    <col min="5889" max="5889" width="13.7109375" style="32" customWidth="1"/>
    <col min="5890" max="5892" width="11.28515625" style="32" customWidth="1"/>
    <col min="5893" max="5894" width="12" style="32" customWidth="1"/>
    <col min="5895" max="5896" width="11.28515625" style="32" customWidth="1"/>
    <col min="5897" max="5897" width="14.28515625" style="32" customWidth="1"/>
    <col min="5898" max="6140" width="17.7109375" style="32"/>
    <col min="6141" max="6141" width="23.7109375" style="32" bestFit="1" customWidth="1"/>
    <col min="6142" max="6142" width="115" style="32" bestFit="1" customWidth="1"/>
    <col min="6143" max="6143" width="22.5703125" style="32" customWidth="1"/>
    <col min="6144" max="6144" width="17.7109375" style="32" customWidth="1"/>
    <col min="6145" max="6145" width="13.7109375" style="32" customWidth="1"/>
    <col min="6146" max="6148" width="11.28515625" style="32" customWidth="1"/>
    <col min="6149" max="6150" width="12" style="32" customWidth="1"/>
    <col min="6151" max="6152" width="11.28515625" style="32" customWidth="1"/>
    <col min="6153" max="6153" width="14.28515625" style="32" customWidth="1"/>
    <col min="6154" max="6396" width="17.7109375" style="32"/>
    <col min="6397" max="6397" width="23.7109375" style="32" bestFit="1" customWidth="1"/>
    <col min="6398" max="6398" width="115" style="32" bestFit="1" customWidth="1"/>
    <col min="6399" max="6399" width="22.5703125" style="32" customWidth="1"/>
    <col min="6400" max="6400" width="17.7109375" style="32" customWidth="1"/>
    <col min="6401" max="6401" width="13.7109375" style="32" customWidth="1"/>
    <col min="6402" max="6404" width="11.28515625" style="32" customWidth="1"/>
    <col min="6405" max="6406" width="12" style="32" customWidth="1"/>
    <col min="6407" max="6408" width="11.28515625" style="32" customWidth="1"/>
    <col min="6409" max="6409" width="14.28515625" style="32" customWidth="1"/>
    <col min="6410" max="6652" width="17.7109375" style="32"/>
    <col min="6653" max="6653" width="23.7109375" style="32" bestFit="1" customWidth="1"/>
    <col min="6654" max="6654" width="115" style="32" bestFit="1" customWidth="1"/>
    <col min="6655" max="6655" width="22.5703125" style="32" customWidth="1"/>
    <col min="6656" max="6656" width="17.7109375" style="32" customWidth="1"/>
    <col min="6657" max="6657" width="13.7109375" style="32" customWidth="1"/>
    <col min="6658" max="6660" width="11.28515625" style="32" customWidth="1"/>
    <col min="6661" max="6662" width="12" style="32" customWidth="1"/>
    <col min="6663" max="6664" width="11.28515625" style="32" customWidth="1"/>
    <col min="6665" max="6665" width="14.28515625" style="32" customWidth="1"/>
    <col min="6666" max="6908" width="17.7109375" style="32"/>
    <col min="6909" max="6909" width="23.7109375" style="32" bestFit="1" customWidth="1"/>
    <col min="6910" max="6910" width="115" style="32" bestFit="1" customWidth="1"/>
    <col min="6911" max="6911" width="22.5703125" style="32" customWidth="1"/>
    <col min="6912" max="6912" width="17.7109375" style="32" customWidth="1"/>
    <col min="6913" max="6913" width="13.7109375" style="32" customWidth="1"/>
    <col min="6914" max="6916" width="11.28515625" style="32" customWidth="1"/>
    <col min="6917" max="6918" width="12" style="32" customWidth="1"/>
    <col min="6919" max="6920" width="11.28515625" style="32" customWidth="1"/>
    <col min="6921" max="6921" width="14.28515625" style="32" customWidth="1"/>
    <col min="6922" max="7164" width="17.7109375" style="32"/>
    <col min="7165" max="7165" width="23.7109375" style="32" bestFit="1" customWidth="1"/>
    <col min="7166" max="7166" width="115" style="32" bestFit="1" customWidth="1"/>
    <col min="7167" max="7167" width="22.5703125" style="32" customWidth="1"/>
    <col min="7168" max="7168" width="17.7109375" style="32" customWidth="1"/>
    <col min="7169" max="7169" width="13.7109375" style="32" customWidth="1"/>
    <col min="7170" max="7172" width="11.28515625" style="32" customWidth="1"/>
    <col min="7173" max="7174" width="12" style="32" customWidth="1"/>
    <col min="7175" max="7176" width="11.28515625" style="32" customWidth="1"/>
    <col min="7177" max="7177" width="14.28515625" style="32" customWidth="1"/>
    <col min="7178" max="7420" width="17.7109375" style="32"/>
    <col min="7421" max="7421" width="23.7109375" style="32" bestFit="1" customWidth="1"/>
    <col min="7422" max="7422" width="115" style="32" bestFit="1" customWidth="1"/>
    <col min="7423" max="7423" width="22.5703125" style="32" customWidth="1"/>
    <col min="7424" max="7424" width="17.7109375" style="32" customWidth="1"/>
    <col min="7425" max="7425" width="13.7109375" style="32" customWidth="1"/>
    <col min="7426" max="7428" width="11.28515625" style="32" customWidth="1"/>
    <col min="7429" max="7430" width="12" style="32" customWidth="1"/>
    <col min="7431" max="7432" width="11.28515625" style="32" customWidth="1"/>
    <col min="7433" max="7433" width="14.28515625" style="32" customWidth="1"/>
    <col min="7434" max="7676" width="17.7109375" style="32"/>
    <col min="7677" max="7677" width="23.7109375" style="32" bestFit="1" customWidth="1"/>
    <col min="7678" max="7678" width="115" style="32" bestFit="1" customWidth="1"/>
    <col min="7679" max="7679" width="22.5703125" style="32" customWidth="1"/>
    <col min="7680" max="7680" width="17.7109375" style="32" customWidth="1"/>
    <col min="7681" max="7681" width="13.7109375" style="32" customWidth="1"/>
    <col min="7682" max="7684" width="11.28515625" style="32" customWidth="1"/>
    <col min="7685" max="7686" width="12" style="32" customWidth="1"/>
    <col min="7687" max="7688" width="11.28515625" style="32" customWidth="1"/>
    <col min="7689" max="7689" width="14.28515625" style="32" customWidth="1"/>
    <col min="7690" max="7932" width="17.7109375" style="32"/>
    <col min="7933" max="7933" width="23.7109375" style="32" bestFit="1" customWidth="1"/>
    <col min="7934" max="7934" width="115" style="32" bestFit="1" customWidth="1"/>
    <col min="7935" max="7935" width="22.5703125" style="32" customWidth="1"/>
    <col min="7936" max="7936" width="17.7109375" style="32" customWidth="1"/>
    <col min="7937" max="7937" width="13.7109375" style="32" customWidth="1"/>
    <col min="7938" max="7940" width="11.28515625" style="32" customWidth="1"/>
    <col min="7941" max="7942" width="12" style="32" customWidth="1"/>
    <col min="7943" max="7944" width="11.28515625" style="32" customWidth="1"/>
    <col min="7945" max="7945" width="14.28515625" style="32" customWidth="1"/>
    <col min="7946" max="8188" width="17.7109375" style="32"/>
    <col min="8189" max="8189" width="23.7109375" style="32" bestFit="1" customWidth="1"/>
    <col min="8190" max="8190" width="115" style="32" bestFit="1" customWidth="1"/>
    <col min="8191" max="8191" width="22.5703125" style="32" customWidth="1"/>
    <col min="8192" max="8192" width="17.7109375" style="32" customWidth="1"/>
    <col min="8193" max="8193" width="13.7109375" style="32" customWidth="1"/>
    <col min="8194" max="8196" width="11.28515625" style="32" customWidth="1"/>
    <col min="8197" max="8198" width="12" style="32" customWidth="1"/>
    <col min="8199" max="8200" width="11.28515625" style="32" customWidth="1"/>
    <col min="8201" max="8201" width="14.28515625" style="32" customWidth="1"/>
    <col min="8202" max="8444" width="17.7109375" style="32"/>
    <col min="8445" max="8445" width="23.7109375" style="32" bestFit="1" customWidth="1"/>
    <col min="8446" max="8446" width="115" style="32" bestFit="1" customWidth="1"/>
    <col min="8447" max="8447" width="22.5703125" style="32" customWidth="1"/>
    <col min="8448" max="8448" width="17.7109375" style="32" customWidth="1"/>
    <col min="8449" max="8449" width="13.7109375" style="32" customWidth="1"/>
    <col min="8450" max="8452" width="11.28515625" style="32" customWidth="1"/>
    <col min="8453" max="8454" width="12" style="32" customWidth="1"/>
    <col min="8455" max="8456" width="11.28515625" style="32" customWidth="1"/>
    <col min="8457" max="8457" width="14.28515625" style="32" customWidth="1"/>
    <col min="8458" max="8700" width="17.7109375" style="32"/>
    <col min="8701" max="8701" width="23.7109375" style="32" bestFit="1" customWidth="1"/>
    <col min="8702" max="8702" width="115" style="32" bestFit="1" customWidth="1"/>
    <col min="8703" max="8703" width="22.5703125" style="32" customWidth="1"/>
    <col min="8704" max="8704" width="17.7109375" style="32" customWidth="1"/>
    <col min="8705" max="8705" width="13.7109375" style="32" customWidth="1"/>
    <col min="8706" max="8708" width="11.28515625" style="32" customWidth="1"/>
    <col min="8709" max="8710" width="12" style="32" customWidth="1"/>
    <col min="8711" max="8712" width="11.28515625" style="32" customWidth="1"/>
    <col min="8713" max="8713" width="14.28515625" style="32" customWidth="1"/>
    <col min="8714" max="8956" width="17.7109375" style="32"/>
    <col min="8957" max="8957" width="23.7109375" style="32" bestFit="1" customWidth="1"/>
    <col min="8958" max="8958" width="115" style="32" bestFit="1" customWidth="1"/>
    <col min="8959" max="8959" width="22.5703125" style="32" customWidth="1"/>
    <col min="8960" max="8960" width="17.7109375" style="32" customWidth="1"/>
    <col min="8961" max="8961" width="13.7109375" style="32" customWidth="1"/>
    <col min="8962" max="8964" width="11.28515625" style="32" customWidth="1"/>
    <col min="8965" max="8966" width="12" style="32" customWidth="1"/>
    <col min="8967" max="8968" width="11.28515625" style="32" customWidth="1"/>
    <col min="8969" max="8969" width="14.28515625" style="32" customWidth="1"/>
    <col min="8970" max="9212" width="17.7109375" style="32"/>
    <col min="9213" max="9213" width="23.7109375" style="32" bestFit="1" customWidth="1"/>
    <col min="9214" max="9214" width="115" style="32" bestFit="1" customWidth="1"/>
    <col min="9215" max="9215" width="22.5703125" style="32" customWidth="1"/>
    <col min="9216" max="9216" width="17.7109375" style="32" customWidth="1"/>
    <col min="9217" max="9217" width="13.7109375" style="32" customWidth="1"/>
    <col min="9218" max="9220" width="11.28515625" style="32" customWidth="1"/>
    <col min="9221" max="9222" width="12" style="32" customWidth="1"/>
    <col min="9223" max="9224" width="11.28515625" style="32" customWidth="1"/>
    <col min="9225" max="9225" width="14.28515625" style="32" customWidth="1"/>
    <col min="9226" max="9468" width="17.7109375" style="32"/>
    <col min="9469" max="9469" width="23.7109375" style="32" bestFit="1" customWidth="1"/>
    <col min="9470" max="9470" width="115" style="32" bestFit="1" customWidth="1"/>
    <col min="9471" max="9471" width="22.5703125" style="32" customWidth="1"/>
    <col min="9472" max="9472" width="17.7109375" style="32" customWidth="1"/>
    <col min="9473" max="9473" width="13.7109375" style="32" customWidth="1"/>
    <col min="9474" max="9476" width="11.28515625" style="32" customWidth="1"/>
    <col min="9477" max="9478" width="12" style="32" customWidth="1"/>
    <col min="9479" max="9480" width="11.28515625" style="32" customWidth="1"/>
    <col min="9481" max="9481" width="14.28515625" style="32" customWidth="1"/>
    <col min="9482" max="9724" width="17.7109375" style="32"/>
    <col min="9725" max="9725" width="23.7109375" style="32" bestFit="1" customWidth="1"/>
    <col min="9726" max="9726" width="115" style="32" bestFit="1" customWidth="1"/>
    <col min="9727" max="9727" width="22.5703125" style="32" customWidth="1"/>
    <col min="9728" max="9728" width="17.7109375" style="32" customWidth="1"/>
    <col min="9729" max="9729" width="13.7109375" style="32" customWidth="1"/>
    <col min="9730" max="9732" width="11.28515625" style="32" customWidth="1"/>
    <col min="9733" max="9734" width="12" style="32" customWidth="1"/>
    <col min="9735" max="9736" width="11.28515625" style="32" customWidth="1"/>
    <col min="9737" max="9737" width="14.28515625" style="32" customWidth="1"/>
    <col min="9738" max="9980" width="17.7109375" style="32"/>
    <col min="9981" max="9981" width="23.7109375" style="32" bestFit="1" customWidth="1"/>
    <col min="9982" max="9982" width="115" style="32" bestFit="1" customWidth="1"/>
    <col min="9983" max="9983" width="22.5703125" style="32" customWidth="1"/>
    <col min="9984" max="9984" width="17.7109375" style="32" customWidth="1"/>
    <col min="9985" max="9985" width="13.7109375" style="32" customWidth="1"/>
    <col min="9986" max="9988" width="11.28515625" style="32" customWidth="1"/>
    <col min="9989" max="9990" width="12" style="32" customWidth="1"/>
    <col min="9991" max="9992" width="11.28515625" style="32" customWidth="1"/>
    <col min="9993" max="9993" width="14.28515625" style="32" customWidth="1"/>
    <col min="9994" max="10236" width="17.7109375" style="32"/>
    <col min="10237" max="10237" width="23.7109375" style="32" bestFit="1" customWidth="1"/>
    <col min="10238" max="10238" width="115" style="32" bestFit="1" customWidth="1"/>
    <col min="10239" max="10239" width="22.5703125" style="32" customWidth="1"/>
    <col min="10240" max="10240" width="17.7109375" style="32" customWidth="1"/>
    <col min="10241" max="10241" width="13.7109375" style="32" customWidth="1"/>
    <col min="10242" max="10244" width="11.28515625" style="32" customWidth="1"/>
    <col min="10245" max="10246" width="12" style="32" customWidth="1"/>
    <col min="10247" max="10248" width="11.28515625" style="32" customWidth="1"/>
    <col min="10249" max="10249" width="14.28515625" style="32" customWidth="1"/>
    <col min="10250" max="10492" width="17.7109375" style="32"/>
    <col min="10493" max="10493" width="23.7109375" style="32" bestFit="1" customWidth="1"/>
    <col min="10494" max="10494" width="115" style="32" bestFit="1" customWidth="1"/>
    <col min="10495" max="10495" width="22.5703125" style="32" customWidth="1"/>
    <col min="10496" max="10496" width="17.7109375" style="32" customWidth="1"/>
    <col min="10497" max="10497" width="13.7109375" style="32" customWidth="1"/>
    <col min="10498" max="10500" width="11.28515625" style="32" customWidth="1"/>
    <col min="10501" max="10502" width="12" style="32" customWidth="1"/>
    <col min="10503" max="10504" width="11.28515625" style="32" customWidth="1"/>
    <col min="10505" max="10505" width="14.28515625" style="32" customWidth="1"/>
    <col min="10506" max="10748" width="17.7109375" style="32"/>
    <col min="10749" max="10749" width="23.7109375" style="32" bestFit="1" customWidth="1"/>
    <col min="10750" max="10750" width="115" style="32" bestFit="1" customWidth="1"/>
    <col min="10751" max="10751" width="22.5703125" style="32" customWidth="1"/>
    <col min="10752" max="10752" width="17.7109375" style="32" customWidth="1"/>
    <col min="10753" max="10753" width="13.7109375" style="32" customWidth="1"/>
    <col min="10754" max="10756" width="11.28515625" style="32" customWidth="1"/>
    <col min="10757" max="10758" width="12" style="32" customWidth="1"/>
    <col min="10759" max="10760" width="11.28515625" style="32" customWidth="1"/>
    <col min="10761" max="10761" width="14.28515625" style="32" customWidth="1"/>
    <col min="10762" max="11004" width="17.7109375" style="32"/>
    <col min="11005" max="11005" width="23.7109375" style="32" bestFit="1" customWidth="1"/>
    <col min="11006" max="11006" width="115" style="32" bestFit="1" customWidth="1"/>
    <col min="11007" max="11007" width="22.5703125" style="32" customWidth="1"/>
    <col min="11008" max="11008" width="17.7109375" style="32" customWidth="1"/>
    <col min="11009" max="11009" width="13.7109375" style="32" customWidth="1"/>
    <col min="11010" max="11012" width="11.28515625" style="32" customWidth="1"/>
    <col min="11013" max="11014" width="12" style="32" customWidth="1"/>
    <col min="11015" max="11016" width="11.28515625" style="32" customWidth="1"/>
    <col min="11017" max="11017" width="14.28515625" style="32" customWidth="1"/>
    <col min="11018" max="11260" width="17.7109375" style="32"/>
    <col min="11261" max="11261" width="23.7109375" style="32" bestFit="1" customWidth="1"/>
    <col min="11262" max="11262" width="115" style="32" bestFit="1" customWidth="1"/>
    <col min="11263" max="11263" width="22.5703125" style="32" customWidth="1"/>
    <col min="11264" max="11264" width="17.7109375" style="32" customWidth="1"/>
    <col min="11265" max="11265" width="13.7109375" style="32" customWidth="1"/>
    <col min="11266" max="11268" width="11.28515625" style="32" customWidth="1"/>
    <col min="11269" max="11270" width="12" style="32" customWidth="1"/>
    <col min="11271" max="11272" width="11.28515625" style="32" customWidth="1"/>
    <col min="11273" max="11273" width="14.28515625" style="32" customWidth="1"/>
    <col min="11274" max="11516" width="17.7109375" style="32"/>
    <col min="11517" max="11517" width="23.7109375" style="32" bestFit="1" customWidth="1"/>
    <col min="11518" max="11518" width="115" style="32" bestFit="1" customWidth="1"/>
    <col min="11519" max="11519" width="22.5703125" style="32" customWidth="1"/>
    <col min="11520" max="11520" width="17.7109375" style="32" customWidth="1"/>
    <col min="11521" max="11521" width="13.7109375" style="32" customWidth="1"/>
    <col min="11522" max="11524" width="11.28515625" style="32" customWidth="1"/>
    <col min="11525" max="11526" width="12" style="32" customWidth="1"/>
    <col min="11527" max="11528" width="11.28515625" style="32" customWidth="1"/>
    <col min="11529" max="11529" width="14.28515625" style="32" customWidth="1"/>
    <col min="11530" max="11772" width="17.7109375" style="32"/>
    <col min="11773" max="11773" width="23.7109375" style="32" bestFit="1" customWidth="1"/>
    <col min="11774" max="11774" width="115" style="32" bestFit="1" customWidth="1"/>
    <col min="11775" max="11775" width="22.5703125" style="32" customWidth="1"/>
    <col min="11776" max="11776" width="17.7109375" style="32" customWidth="1"/>
    <col min="11777" max="11777" width="13.7109375" style="32" customWidth="1"/>
    <col min="11778" max="11780" width="11.28515625" style="32" customWidth="1"/>
    <col min="11781" max="11782" width="12" style="32" customWidth="1"/>
    <col min="11783" max="11784" width="11.28515625" style="32" customWidth="1"/>
    <col min="11785" max="11785" width="14.28515625" style="32" customWidth="1"/>
    <col min="11786" max="12028" width="17.7109375" style="32"/>
    <col min="12029" max="12029" width="23.7109375" style="32" bestFit="1" customWidth="1"/>
    <col min="12030" max="12030" width="115" style="32" bestFit="1" customWidth="1"/>
    <col min="12031" max="12031" width="22.5703125" style="32" customWidth="1"/>
    <col min="12032" max="12032" width="17.7109375" style="32" customWidth="1"/>
    <col min="12033" max="12033" width="13.7109375" style="32" customWidth="1"/>
    <col min="12034" max="12036" width="11.28515625" style="32" customWidth="1"/>
    <col min="12037" max="12038" width="12" style="32" customWidth="1"/>
    <col min="12039" max="12040" width="11.28515625" style="32" customWidth="1"/>
    <col min="12041" max="12041" width="14.28515625" style="32" customWidth="1"/>
    <col min="12042" max="12284" width="17.7109375" style="32"/>
    <col min="12285" max="12285" width="23.7109375" style="32" bestFit="1" customWidth="1"/>
    <col min="12286" max="12286" width="115" style="32" bestFit="1" customWidth="1"/>
    <col min="12287" max="12287" width="22.5703125" style="32" customWidth="1"/>
    <col min="12288" max="12288" width="17.7109375" style="32" customWidth="1"/>
    <col min="12289" max="12289" width="13.7109375" style="32" customWidth="1"/>
    <col min="12290" max="12292" width="11.28515625" style="32" customWidth="1"/>
    <col min="12293" max="12294" width="12" style="32" customWidth="1"/>
    <col min="12295" max="12296" width="11.28515625" style="32" customWidth="1"/>
    <col min="12297" max="12297" width="14.28515625" style="32" customWidth="1"/>
    <col min="12298" max="12540" width="17.7109375" style="32"/>
    <col min="12541" max="12541" width="23.7109375" style="32" bestFit="1" customWidth="1"/>
    <col min="12542" max="12542" width="115" style="32" bestFit="1" customWidth="1"/>
    <col min="12543" max="12543" width="22.5703125" style="32" customWidth="1"/>
    <col min="12544" max="12544" width="17.7109375" style="32" customWidth="1"/>
    <col min="12545" max="12545" width="13.7109375" style="32" customWidth="1"/>
    <col min="12546" max="12548" width="11.28515625" style="32" customWidth="1"/>
    <col min="12549" max="12550" width="12" style="32" customWidth="1"/>
    <col min="12551" max="12552" width="11.28515625" style="32" customWidth="1"/>
    <col min="12553" max="12553" width="14.28515625" style="32" customWidth="1"/>
    <col min="12554" max="12796" width="17.7109375" style="32"/>
    <col min="12797" max="12797" width="23.7109375" style="32" bestFit="1" customWidth="1"/>
    <col min="12798" max="12798" width="115" style="32" bestFit="1" customWidth="1"/>
    <col min="12799" max="12799" width="22.5703125" style="32" customWidth="1"/>
    <col min="12800" max="12800" width="17.7109375" style="32" customWidth="1"/>
    <col min="12801" max="12801" width="13.7109375" style="32" customWidth="1"/>
    <col min="12802" max="12804" width="11.28515625" style="32" customWidth="1"/>
    <col min="12805" max="12806" width="12" style="32" customWidth="1"/>
    <col min="12807" max="12808" width="11.28515625" style="32" customWidth="1"/>
    <col min="12809" max="12809" width="14.28515625" style="32" customWidth="1"/>
    <col min="12810" max="13052" width="17.7109375" style="32"/>
    <col min="13053" max="13053" width="23.7109375" style="32" bestFit="1" customWidth="1"/>
    <col min="13054" max="13054" width="115" style="32" bestFit="1" customWidth="1"/>
    <col min="13055" max="13055" width="22.5703125" style="32" customWidth="1"/>
    <col min="13056" max="13056" width="17.7109375" style="32" customWidth="1"/>
    <col min="13057" max="13057" width="13.7109375" style="32" customWidth="1"/>
    <col min="13058" max="13060" width="11.28515625" style="32" customWidth="1"/>
    <col min="13061" max="13062" width="12" style="32" customWidth="1"/>
    <col min="13063" max="13064" width="11.28515625" style="32" customWidth="1"/>
    <col min="13065" max="13065" width="14.28515625" style="32" customWidth="1"/>
    <col min="13066" max="13308" width="17.7109375" style="32"/>
    <col min="13309" max="13309" width="23.7109375" style="32" bestFit="1" customWidth="1"/>
    <col min="13310" max="13310" width="115" style="32" bestFit="1" customWidth="1"/>
    <col min="13311" max="13311" width="22.5703125" style="32" customWidth="1"/>
    <col min="13312" max="13312" width="17.7109375" style="32" customWidth="1"/>
    <col min="13313" max="13313" width="13.7109375" style="32" customWidth="1"/>
    <col min="13314" max="13316" width="11.28515625" style="32" customWidth="1"/>
    <col min="13317" max="13318" width="12" style="32" customWidth="1"/>
    <col min="13319" max="13320" width="11.28515625" style="32" customWidth="1"/>
    <col min="13321" max="13321" width="14.28515625" style="32" customWidth="1"/>
    <col min="13322" max="13564" width="17.7109375" style="32"/>
    <col min="13565" max="13565" width="23.7109375" style="32" bestFit="1" customWidth="1"/>
    <col min="13566" max="13566" width="115" style="32" bestFit="1" customWidth="1"/>
    <col min="13567" max="13567" width="22.5703125" style="32" customWidth="1"/>
    <col min="13568" max="13568" width="17.7109375" style="32" customWidth="1"/>
    <col min="13569" max="13569" width="13.7109375" style="32" customWidth="1"/>
    <col min="13570" max="13572" width="11.28515625" style="32" customWidth="1"/>
    <col min="13573" max="13574" width="12" style="32" customWidth="1"/>
    <col min="13575" max="13576" width="11.28515625" style="32" customWidth="1"/>
    <col min="13577" max="13577" width="14.28515625" style="32" customWidth="1"/>
    <col min="13578" max="13820" width="17.7109375" style="32"/>
    <col min="13821" max="13821" width="23.7109375" style="32" bestFit="1" customWidth="1"/>
    <col min="13822" max="13822" width="115" style="32" bestFit="1" customWidth="1"/>
    <col min="13823" max="13823" width="22.5703125" style="32" customWidth="1"/>
    <col min="13824" max="13824" width="17.7109375" style="32" customWidth="1"/>
    <col min="13825" max="13825" width="13.7109375" style="32" customWidth="1"/>
    <col min="13826" max="13828" width="11.28515625" style="32" customWidth="1"/>
    <col min="13829" max="13830" width="12" style="32" customWidth="1"/>
    <col min="13831" max="13832" width="11.28515625" style="32" customWidth="1"/>
    <col min="13833" max="13833" width="14.28515625" style="32" customWidth="1"/>
    <col min="13834" max="14076" width="17.7109375" style="32"/>
    <col min="14077" max="14077" width="23.7109375" style="32" bestFit="1" customWidth="1"/>
    <col min="14078" max="14078" width="115" style="32" bestFit="1" customWidth="1"/>
    <col min="14079" max="14079" width="22.5703125" style="32" customWidth="1"/>
    <col min="14080" max="14080" width="17.7109375" style="32" customWidth="1"/>
    <col min="14081" max="14081" width="13.7109375" style="32" customWidth="1"/>
    <col min="14082" max="14084" width="11.28515625" style="32" customWidth="1"/>
    <col min="14085" max="14086" width="12" style="32" customWidth="1"/>
    <col min="14087" max="14088" width="11.28515625" style="32" customWidth="1"/>
    <col min="14089" max="14089" width="14.28515625" style="32" customWidth="1"/>
    <col min="14090" max="14332" width="17.7109375" style="32"/>
    <col min="14333" max="14333" width="23.7109375" style="32" bestFit="1" customWidth="1"/>
    <col min="14334" max="14334" width="115" style="32" bestFit="1" customWidth="1"/>
    <col min="14335" max="14335" width="22.5703125" style="32" customWidth="1"/>
    <col min="14336" max="14336" width="17.7109375" style="32" customWidth="1"/>
    <col min="14337" max="14337" width="13.7109375" style="32" customWidth="1"/>
    <col min="14338" max="14340" width="11.28515625" style="32" customWidth="1"/>
    <col min="14341" max="14342" width="12" style="32" customWidth="1"/>
    <col min="14343" max="14344" width="11.28515625" style="32" customWidth="1"/>
    <col min="14345" max="14345" width="14.28515625" style="32" customWidth="1"/>
    <col min="14346" max="14588" width="17.7109375" style="32"/>
    <col min="14589" max="14589" width="23.7109375" style="32" bestFit="1" customWidth="1"/>
    <col min="14590" max="14590" width="115" style="32" bestFit="1" customWidth="1"/>
    <col min="14591" max="14591" width="22.5703125" style="32" customWidth="1"/>
    <col min="14592" max="14592" width="17.7109375" style="32" customWidth="1"/>
    <col min="14593" max="14593" width="13.7109375" style="32" customWidth="1"/>
    <col min="14594" max="14596" width="11.28515625" style="32" customWidth="1"/>
    <col min="14597" max="14598" width="12" style="32" customWidth="1"/>
    <col min="14599" max="14600" width="11.28515625" style="32" customWidth="1"/>
    <col min="14601" max="14601" width="14.28515625" style="32" customWidth="1"/>
    <col min="14602" max="14844" width="17.7109375" style="32"/>
    <col min="14845" max="14845" width="23.7109375" style="32" bestFit="1" customWidth="1"/>
    <col min="14846" max="14846" width="115" style="32" bestFit="1" customWidth="1"/>
    <col min="14847" max="14847" width="22.5703125" style="32" customWidth="1"/>
    <col min="14848" max="14848" width="17.7109375" style="32" customWidth="1"/>
    <col min="14849" max="14849" width="13.7109375" style="32" customWidth="1"/>
    <col min="14850" max="14852" width="11.28515625" style="32" customWidth="1"/>
    <col min="14853" max="14854" width="12" style="32" customWidth="1"/>
    <col min="14855" max="14856" width="11.28515625" style="32" customWidth="1"/>
    <col min="14857" max="14857" width="14.28515625" style="32" customWidth="1"/>
    <col min="14858" max="15100" width="17.7109375" style="32"/>
    <col min="15101" max="15101" width="23.7109375" style="32" bestFit="1" customWidth="1"/>
    <col min="15102" max="15102" width="115" style="32" bestFit="1" customWidth="1"/>
    <col min="15103" max="15103" width="22.5703125" style="32" customWidth="1"/>
    <col min="15104" max="15104" width="17.7109375" style="32" customWidth="1"/>
    <col min="15105" max="15105" width="13.7109375" style="32" customWidth="1"/>
    <col min="15106" max="15108" width="11.28515625" style="32" customWidth="1"/>
    <col min="15109" max="15110" width="12" style="32" customWidth="1"/>
    <col min="15111" max="15112" width="11.28515625" style="32" customWidth="1"/>
    <col min="15113" max="15113" width="14.28515625" style="32" customWidth="1"/>
    <col min="15114" max="15356" width="17.7109375" style="32"/>
    <col min="15357" max="15357" width="23.7109375" style="32" bestFit="1" customWidth="1"/>
    <col min="15358" max="15358" width="115" style="32" bestFit="1" customWidth="1"/>
    <col min="15359" max="15359" width="22.5703125" style="32" customWidth="1"/>
    <col min="15360" max="15360" width="17.7109375" style="32" customWidth="1"/>
    <col min="15361" max="15361" width="13.7109375" style="32" customWidth="1"/>
    <col min="15362" max="15364" width="11.28515625" style="32" customWidth="1"/>
    <col min="15365" max="15366" width="12" style="32" customWidth="1"/>
    <col min="15367" max="15368" width="11.28515625" style="32" customWidth="1"/>
    <col min="15369" max="15369" width="14.28515625" style="32" customWidth="1"/>
    <col min="15370" max="15612" width="17.7109375" style="32"/>
    <col min="15613" max="15613" width="23.7109375" style="32" bestFit="1" customWidth="1"/>
    <col min="15614" max="15614" width="115" style="32" bestFit="1" customWidth="1"/>
    <col min="15615" max="15615" width="22.5703125" style="32" customWidth="1"/>
    <col min="15616" max="15616" width="17.7109375" style="32" customWidth="1"/>
    <col min="15617" max="15617" width="13.7109375" style="32" customWidth="1"/>
    <col min="15618" max="15620" width="11.28515625" style="32" customWidth="1"/>
    <col min="15621" max="15622" width="12" style="32" customWidth="1"/>
    <col min="15623" max="15624" width="11.28515625" style="32" customWidth="1"/>
    <col min="15625" max="15625" width="14.28515625" style="32" customWidth="1"/>
    <col min="15626" max="15868" width="17.7109375" style="32"/>
    <col min="15869" max="15869" width="23.7109375" style="32" bestFit="1" customWidth="1"/>
    <col min="15870" max="15870" width="115" style="32" bestFit="1" customWidth="1"/>
    <col min="15871" max="15871" width="22.5703125" style="32" customWidth="1"/>
    <col min="15872" max="15872" width="17.7109375" style="32" customWidth="1"/>
    <col min="15873" max="15873" width="13.7109375" style="32" customWidth="1"/>
    <col min="15874" max="15876" width="11.28515625" style="32" customWidth="1"/>
    <col min="15877" max="15878" width="12" style="32" customWidth="1"/>
    <col min="15879" max="15880" width="11.28515625" style="32" customWidth="1"/>
    <col min="15881" max="15881" width="14.28515625" style="32" customWidth="1"/>
    <col min="15882" max="16124" width="17.7109375" style="32"/>
    <col min="16125" max="16125" width="23.7109375" style="32" bestFit="1" customWidth="1"/>
    <col min="16126" max="16126" width="115" style="32" bestFit="1" customWidth="1"/>
    <col min="16127" max="16127" width="22.5703125" style="32" customWidth="1"/>
    <col min="16128" max="16128" width="17.7109375" style="32" customWidth="1"/>
    <col min="16129" max="16129" width="13.7109375" style="32" customWidth="1"/>
    <col min="16130" max="16132" width="11.28515625" style="32" customWidth="1"/>
    <col min="16133" max="16134" width="12" style="32" customWidth="1"/>
    <col min="16135" max="16136" width="11.28515625" style="32" customWidth="1"/>
    <col min="16137" max="16137" width="14.28515625" style="32" customWidth="1"/>
    <col min="16138" max="16384" width="17.7109375" style="32"/>
  </cols>
  <sheetData>
    <row r="1" spans="1:16" s="41" customFormat="1" ht="38.450000000000003" customHeight="1" x14ac:dyDescent="0.2">
      <c r="A1" s="37" t="s">
        <v>0</v>
      </c>
      <c r="B1" s="37" t="s">
        <v>151</v>
      </c>
      <c r="C1" s="37" t="s">
        <v>271</v>
      </c>
      <c r="D1" s="38" t="s">
        <v>153</v>
      </c>
      <c r="E1" s="39" t="s">
        <v>1</v>
      </c>
      <c r="F1" s="40" t="s">
        <v>155</v>
      </c>
      <c r="G1" s="40" t="s">
        <v>156</v>
      </c>
      <c r="H1" s="40" t="s">
        <v>157</v>
      </c>
      <c r="I1" s="40" t="s">
        <v>158</v>
      </c>
      <c r="J1" s="40" t="s">
        <v>159</v>
      </c>
      <c r="K1" s="40" t="s">
        <v>160</v>
      </c>
      <c r="L1" s="40" t="s">
        <v>161</v>
      </c>
      <c r="M1" s="40" t="s">
        <v>162</v>
      </c>
      <c r="N1" s="40" t="s">
        <v>163</v>
      </c>
    </row>
    <row r="2" spans="1:16" s="14" customFormat="1" ht="12.75" x14ac:dyDescent="0.2">
      <c r="A2" s="14" t="s">
        <v>117</v>
      </c>
      <c r="B2" s="15" t="s">
        <v>455</v>
      </c>
      <c r="C2" s="22">
        <v>1989</v>
      </c>
      <c r="D2" s="14" t="s">
        <v>2</v>
      </c>
      <c r="E2" s="42">
        <f>SUM(F2:L2)</f>
        <v>31873</v>
      </c>
      <c r="F2" s="42">
        <v>0</v>
      </c>
      <c r="G2" s="42">
        <v>27366</v>
      </c>
      <c r="H2" s="42">
        <v>604</v>
      </c>
      <c r="I2" s="42">
        <v>1462</v>
      </c>
      <c r="J2" s="42">
        <v>0</v>
      </c>
      <c r="K2" s="42">
        <v>1265</v>
      </c>
      <c r="L2" s="42">
        <v>1176</v>
      </c>
      <c r="M2" s="42">
        <v>568428</v>
      </c>
      <c r="N2" s="15" t="s">
        <v>414</v>
      </c>
      <c r="O2" s="78"/>
      <c r="P2" s="42"/>
    </row>
    <row r="3" spans="1:16" s="14" customFormat="1" ht="12.75" x14ac:dyDescent="0.2">
      <c r="A3" s="14" t="s">
        <v>115</v>
      </c>
      <c r="B3" s="15" t="s">
        <v>272</v>
      </c>
      <c r="C3" s="15" t="s">
        <v>273</v>
      </c>
      <c r="D3" s="14" t="s">
        <v>2</v>
      </c>
      <c r="E3" s="42">
        <f t="shared" ref="E3:E36" si="0">SUM(F3:L3)</f>
        <v>22836</v>
      </c>
      <c r="F3" s="42">
        <v>0</v>
      </c>
      <c r="G3" s="42">
        <v>21791</v>
      </c>
      <c r="H3" s="42">
        <v>0</v>
      </c>
      <c r="I3" s="42">
        <v>576</v>
      </c>
      <c r="J3" s="42">
        <v>0</v>
      </c>
      <c r="K3" s="42">
        <v>469</v>
      </c>
      <c r="L3" s="42">
        <v>0</v>
      </c>
      <c r="M3" s="42">
        <v>541000</v>
      </c>
      <c r="N3" s="15" t="s">
        <v>416</v>
      </c>
      <c r="O3" s="78"/>
      <c r="P3" s="42"/>
    </row>
    <row r="4" spans="1:16" s="14" customFormat="1" ht="12.75" x14ac:dyDescent="0.2">
      <c r="A4" s="14" t="s">
        <v>116</v>
      </c>
      <c r="B4" s="15" t="s">
        <v>419</v>
      </c>
      <c r="C4" s="15" t="s">
        <v>248</v>
      </c>
      <c r="D4" s="14" t="s">
        <v>2</v>
      </c>
      <c r="E4" s="42">
        <f t="shared" si="0"/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391000</v>
      </c>
      <c r="N4" s="42">
        <v>0</v>
      </c>
      <c r="O4" s="78"/>
      <c r="P4" s="42"/>
    </row>
    <row r="5" spans="1:16" s="14" customFormat="1" ht="12.75" x14ac:dyDescent="0.2">
      <c r="A5" s="14" t="s">
        <v>140</v>
      </c>
      <c r="B5" s="15" t="s">
        <v>428</v>
      </c>
      <c r="C5" s="22" t="s">
        <v>467</v>
      </c>
      <c r="D5" s="14" t="s">
        <v>2</v>
      </c>
      <c r="E5" s="42">
        <f t="shared" si="0"/>
        <v>24121</v>
      </c>
      <c r="F5" s="42">
        <v>0</v>
      </c>
      <c r="G5" s="42">
        <v>19902</v>
      </c>
      <c r="H5" s="42">
        <v>0</v>
      </c>
      <c r="I5" s="42">
        <v>727</v>
      </c>
      <c r="J5" s="42">
        <v>0</v>
      </c>
      <c r="K5" s="42">
        <v>3492</v>
      </c>
      <c r="L5" s="42">
        <v>0</v>
      </c>
      <c r="M5" s="42">
        <v>372000</v>
      </c>
      <c r="N5" s="15" t="s">
        <v>416</v>
      </c>
      <c r="O5" s="78"/>
      <c r="P5" s="42"/>
    </row>
    <row r="6" spans="1:16" s="14" customFormat="1" ht="12.75" x14ac:dyDescent="0.2">
      <c r="A6" s="14" t="s">
        <v>121</v>
      </c>
      <c r="B6" s="15" t="s">
        <v>456</v>
      </c>
      <c r="C6" s="15" t="s">
        <v>274</v>
      </c>
      <c r="D6" s="14" t="s">
        <v>2</v>
      </c>
      <c r="E6" s="42">
        <f t="shared" si="0"/>
        <v>52924</v>
      </c>
      <c r="F6" s="42">
        <v>0</v>
      </c>
      <c r="G6" s="42">
        <v>44892</v>
      </c>
      <c r="H6" s="42">
        <v>0</v>
      </c>
      <c r="I6" s="42">
        <v>0</v>
      </c>
      <c r="J6" s="42">
        <v>0</v>
      </c>
      <c r="K6" s="42">
        <v>0</v>
      </c>
      <c r="L6" s="42">
        <v>8032</v>
      </c>
      <c r="M6" s="42">
        <v>1486000</v>
      </c>
      <c r="N6" s="15" t="s">
        <v>416</v>
      </c>
      <c r="O6" s="78"/>
      <c r="P6" s="42"/>
    </row>
    <row r="7" spans="1:16" s="14" customFormat="1" ht="12.75" x14ac:dyDescent="0.2">
      <c r="A7" s="14" t="s">
        <v>122</v>
      </c>
      <c r="B7" s="15" t="s">
        <v>248</v>
      </c>
      <c r="C7" s="15" t="s">
        <v>248</v>
      </c>
      <c r="D7" s="14" t="s">
        <v>4</v>
      </c>
      <c r="E7" s="42">
        <f t="shared" si="0"/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78"/>
      <c r="P7" s="42"/>
    </row>
    <row r="8" spans="1:16" s="14" customFormat="1" ht="12.75" x14ac:dyDescent="0.2">
      <c r="A8" s="14" t="s">
        <v>124</v>
      </c>
      <c r="B8" s="15" t="s">
        <v>275</v>
      </c>
      <c r="C8" s="22">
        <v>2010</v>
      </c>
      <c r="D8" s="14" t="s">
        <v>2</v>
      </c>
      <c r="E8" s="42">
        <f t="shared" si="0"/>
        <v>20550</v>
      </c>
      <c r="F8" s="42">
        <v>0</v>
      </c>
      <c r="G8" s="42">
        <v>20550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15" t="s">
        <v>416</v>
      </c>
      <c r="O8" s="78"/>
      <c r="P8" s="42"/>
    </row>
    <row r="9" spans="1:16" s="14" customFormat="1" ht="12.75" x14ac:dyDescent="0.2">
      <c r="A9" s="14" t="s">
        <v>123</v>
      </c>
      <c r="B9" s="15" t="s">
        <v>248</v>
      </c>
      <c r="C9" s="15" t="s">
        <v>248</v>
      </c>
      <c r="D9" s="14" t="s">
        <v>4</v>
      </c>
      <c r="E9" s="42">
        <f t="shared" si="0"/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78"/>
      <c r="P9" s="42"/>
    </row>
    <row r="10" spans="1:16" s="14" customFormat="1" ht="12.75" x14ac:dyDescent="0.2">
      <c r="A10" s="14" t="s">
        <v>132</v>
      </c>
      <c r="B10" s="15" t="s">
        <v>276</v>
      </c>
      <c r="C10" s="22">
        <v>2009</v>
      </c>
      <c r="D10" s="14" t="s">
        <v>2</v>
      </c>
      <c r="E10" s="42">
        <f t="shared" si="0"/>
        <v>16534</v>
      </c>
      <c r="F10" s="42">
        <v>0</v>
      </c>
      <c r="G10" s="42">
        <v>16534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458000</v>
      </c>
      <c r="N10" s="15" t="s">
        <v>416</v>
      </c>
      <c r="O10" s="78"/>
      <c r="P10" s="42"/>
    </row>
    <row r="11" spans="1:16" s="14" customFormat="1" ht="12.75" x14ac:dyDescent="0.2">
      <c r="A11" s="14" t="s">
        <v>146</v>
      </c>
      <c r="B11" s="15" t="s">
        <v>147</v>
      </c>
      <c r="C11" s="22">
        <v>2015</v>
      </c>
      <c r="D11" s="14" t="s">
        <v>2</v>
      </c>
      <c r="E11" s="42">
        <f t="shared" si="0"/>
        <v>20318</v>
      </c>
      <c r="F11" s="42">
        <v>0</v>
      </c>
      <c r="G11" s="42">
        <v>18449</v>
      </c>
      <c r="H11" s="42">
        <v>480</v>
      </c>
      <c r="I11" s="42">
        <v>0</v>
      </c>
      <c r="J11" s="42">
        <v>0</v>
      </c>
      <c r="K11" s="42">
        <v>304</v>
      </c>
      <c r="L11" s="42">
        <v>1085</v>
      </c>
      <c r="M11" s="42">
        <v>619000</v>
      </c>
      <c r="N11" s="15" t="s">
        <v>418</v>
      </c>
      <c r="O11" s="78"/>
      <c r="P11" s="42"/>
    </row>
    <row r="12" spans="1:16" s="14" customFormat="1" ht="12.75" x14ac:dyDescent="0.2">
      <c r="A12" s="69" t="s">
        <v>125</v>
      </c>
      <c r="B12" s="15" t="s">
        <v>457</v>
      </c>
      <c r="C12" s="15" t="s">
        <v>277</v>
      </c>
      <c r="D12" s="14" t="s">
        <v>4</v>
      </c>
      <c r="E12" s="42">
        <f t="shared" si="0"/>
        <v>1395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1395</v>
      </c>
      <c r="M12" s="42">
        <v>0</v>
      </c>
      <c r="N12" s="42">
        <v>0</v>
      </c>
      <c r="O12" s="78"/>
      <c r="P12" s="42"/>
    </row>
    <row r="13" spans="1:16" s="14" customFormat="1" ht="12.75" x14ac:dyDescent="0.2">
      <c r="A13" s="14" t="s">
        <v>49</v>
      </c>
      <c r="B13" s="15" t="s">
        <v>278</v>
      </c>
      <c r="C13" s="15" t="s">
        <v>429</v>
      </c>
      <c r="D13" s="14" t="s">
        <v>3</v>
      </c>
      <c r="E13" s="42">
        <f t="shared" si="0"/>
        <v>21098</v>
      </c>
      <c r="F13" s="42">
        <v>0</v>
      </c>
      <c r="G13" s="42">
        <v>10525</v>
      </c>
      <c r="H13" s="42">
        <v>9690</v>
      </c>
      <c r="I13" s="42">
        <v>394</v>
      </c>
      <c r="J13" s="42">
        <v>0</v>
      </c>
      <c r="K13" s="42">
        <v>467</v>
      </c>
      <c r="L13" s="42">
        <v>22</v>
      </c>
      <c r="M13" s="42">
        <v>953639</v>
      </c>
      <c r="N13" s="15" t="s">
        <v>416</v>
      </c>
      <c r="O13" s="78"/>
      <c r="P13" s="42"/>
    </row>
    <row r="14" spans="1:16" s="18" customFormat="1" ht="12.75" x14ac:dyDescent="0.2">
      <c r="A14" s="18" t="s">
        <v>114</v>
      </c>
      <c r="B14" s="18" t="s">
        <v>279</v>
      </c>
      <c r="C14" s="18" t="s">
        <v>280</v>
      </c>
      <c r="D14" s="18" t="s">
        <v>2</v>
      </c>
      <c r="E14" s="76">
        <f t="shared" si="0"/>
        <v>4110</v>
      </c>
      <c r="F14" s="76">
        <v>0</v>
      </c>
      <c r="G14" s="76">
        <v>3053</v>
      </c>
      <c r="H14" s="76">
        <v>888</v>
      </c>
      <c r="I14" s="76">
        <v>136</v>
      </c>
      <c r="J14" s="76">
        <v>0</v>
      </c>
      <c r="K14" s="76">
        <v>33</v>
      </c>
      <c r="L14" s="76">
        <v>0</v>
      </c>
      <c r="M14" s="42">
        <v>127000</v>
      </c>
      <c r="N14" s="18" t="s">
        <v>413</v>
      </c>
      <c r="O14" s="78"/>
      <c r="P14" s="76"/>
    </row>
    <row r="15" spans="1:16" s="14" customFormat="1" ht="12.75" x14ac:dyDescent="0.2">
      <c r="A15" s="14" t="s">
        <v>113</v>
      </c>
      <c r="B15" s="15" t="s">
        <v>281</v>
      </c>
      <c r="C15" s="15" t="s">
        <v>282</v>
      </c>
      <c r="D15" s="14" t="s">
        <v>2</v>
      </c>
      <c r="E15" s="42">
        <f t="shared" si="0"/>
        <v>2784</v>
      </c>
      <c r="F15" s="42">
        <v>0</v>
      </c>
      <c r="G15" s="42">
        <v>1897</v>
      </c>
      <c r="H15" s="42">
        <v>745</v>
      </c>
      <c r="I15" s="42">
        <v>70</v>
      </c>
      <c r="J15" s="42">
        <v>0</v>
      </c>
      <c r="K15" s="42">
        <v>72</v>
      </c>
      <c r="L15" s="42">
        <v>0</v>
      </c>
      <c r="M15" s="42">
        <v>94000</v>
      </c>
      <c r="N15" s="15" t="s">
        <v>413</v>
      </c>
      <c r="O15" s="78"/>
      <c r="P15" s="42"/>
    </row>
    <row r="16" spans="1:16" s="19" customFormat="1" ht="12.75" x14ac:dyDescent="0.2">
      <c r="A16" s="19" t="s">
        <v>112</v>
      </c>
      <c r="B16" s="18" t="s">
        <v>283</v>
      </c>
      <c r="C16" s="18" t="s">
        <v>284</v>
      </c>
      <c r="D16" s="19" t="s">
        <v>2</v>
      </c>
      <c r="E16" s="43">
        <f t="shared" si="0"/>
        <v>2141</v>
      </c>
      <c r="F16" s="43">
        <v>0</v>
      </c>
      <c r="G16" s="43">
        <v>1452</v>
      </c>
      <c r="H16" s="43">
        <v>689</v>
      </c>
      <c r="I16" s="43">
        <v>0</v>
      </c>
      <c r="J16" s="43">
        <v>0</v>
      </c>
      <c r="K16" s="43">
        <v>0</v>
      </c>
      <c r="L16" s="43">
        <v>0</v>
      </c>
      <c r="M16" s="42">
        <v>63000</v>
      </c>
      <c r="N16" s="18" t="s">
        <v>413</v>
      </c>
      <c r="O16" s="78"/>
      <c r="P16" s="43"/>
    </row>
    <row r="17" spans="1:16" s="19" customFormat="1" ht="12.75" x14ac:dyDescent="0.2">
      <c r="A17" s="19" t="s">
        <v>39</v>
      </c>
      <c r="B17" s="18" t="s">
        <v>285</v>
      </c>
      <c r="C17" s="18" t="s">
        <v>286</v>
      </c>
      <c r="D17" s="19" t="s">
        <v>3</v>
      </c>
      <c r="E17" s="43">
        <f t="shared" si="0"/>
        <v>1739</v>
      </c>
      <c r="F17" s="43">
        <v>0</v>
      </c>
      <c r="G17" s="43">
        <v>0</v>
      </c>
      <c r="H17" s="43">
        <v>829</v>
      </c>
      <c r="I17" s="43">
        <v>0</v>
      </c>
      <c r="J17" s="43">
        <v>0</v>
      </c>
      <c r="K17" s="43">
        <v>0</v>
      </c>
      <c r="L17" s="43">
        <v>910</v>
      </c>
      <c r="M17" s="43">
        <v>0</v>
      </c>
      <c r="N17" s="18" t="s">
        <v>413</v>
      </c>
      <c r="O17" s="78"/>
      <c r="P17" s="43"/>
    </row>
    <row r="18" spans="1:16" s="19" customFormat="1" ht="12.75" x14ac:dyDescent="0.2">
      <c r="A18" s="19" t="s">
        <v>136</v>
      </c>
      <c r="B18" s="18" t="s">
        <v>430</v>
      </c>
      <c r="C18" s="24" t="s">
        <v>287</v>
      </c>
      <c r="D18" s="19" t="s">
        <v>2</v>
      </c>
      <c r="E18" s="43">
        <f t="shared" si="0"/>
        <v>4170</v>
      </c>
      <c r="F18" s="43">
        <v>0</v>
      </c>
      <c r="G18" s="43">
        <v>3026</v>
      </c>
      <c r="H18" s="43">
        <v>997</v>
      </c>
      <c r="I18" s="43">
        <v>0</v>
      </c>
      <c r="J18" s="43">
        <v>0</v>
      </c>
      <c r="K18" s="43">
        <v>147</v>
      </c>
      <c r="L18" s="43">
        <v>0</v>
      </c>
      <c r="M18" s="42">
        <v>135704</v>
      </c>
      <c r="N18" s="18" t="s">
        <v>416</v>
      </c>
      <c r="O18" s="78"/>
      <c r="P18" s="43"/>
    </row>
    <row r="19" spans="1:16" s="14" customFormat="1" ht="12.75" x14ac:dyDescent="0.2">
      <c r="A19" s="14" t="s">
        <v>40</v>
      </c>
      <c r="B19" s="15" t="s">
        <v>288</v>
      </c>
      <c r="C19" s="15" t="s">
        <v>289</v>
      </c>
      <c r="D19" s="14" t="s">
        <v>3</v>
      </c>
      <c r="E19" s="42">
        <f t="shared" si="0"/>
        <v>3686</v>
      </c>
      <c r="F19" s="42">
        <v>0</v>
      </c>
      <c r="G19" s="42">
        <v>1985</v>
      </c>
      <c r="H19" s="42">
        <v>1631</v>
      </c>
      <c r="I19" s="42">
        <v>46</v>
      </c>
      <c r="J19" s="42">
        <v>0</v>
      </c>
      <c r="K19" s="42">
        <v>24</v>
      </c>
      <c r="L19" s="43">
        <v>0</v>
      </c>
      <c r="M19" s="42">
        <v>147000</v>
      </c>
      <c r="N19" s="15" t="s">
        <v>413</v>
      </c>
      <c r="O19" s="78"/>
      <c r="P19" s="42"/>
    </row>
    <row r="20" spans="1:16" s="19" customFormat="1" ht="12" customHeight="1" x14ac:dyDescent="0.2">
      <c r="A20" s="19" t="s">
        <v>41</v>
      </c>
      <c r="B20" s="18" t="s">
        <v>290</v>
      </c>
      <c r="C20" s="18" t="s">
        <v>291</v>
      </c>
      <c r="D20" s="19" t="s">
        <v>2</v>
      </c>
      <c r="E20" s="43">
        <f t="shared" si="0"/>
        <v>1755</v>
      </c>
      <c r="F20" s="43">
        <v>0</v>
      </c>
      <c r="G20" s="43">
        <v>428</v>
      </c>
      <c r="H20" s="43">
        <v>571</v>
      </c>
      <c r="I20" s="43">
        <v>756</v>
      </c>
      <c r="J20" s="43">
        <v>0</v>
      </c>
      <c r="K20" s="43">
        <v>0</v>
      </c>
      <c r="L20" s="43">
        <v>0</v>
      </c>
      <c r="M20" s="42">
        <v>74000</v>
      </c>
      <c r="N20" s="18" t="s">
        <v>413</v>
      </c>
      <c r="O20" s="78"/>
      <c r="P20" s="43"/>
    </row>
    <row r="21" spans="1:16" s="14" customFormat="1" ht="12.75" x14ac:dyDescent="0.2">
      <c r="A21" s="14" t="s">
        <v>148</v>
      </c>
      <c r="B21" s="15" t="s">
        <v>149</v>
      </c>
      <c r="C21" s="22">
        <v>1930</v>
      </c>
      <c r="D21" s="14" t="s">
        <v>2</v>
      </c>
      <c r="E21" s="42">
        <f t="shared" si="0"/>
        <v>1585</v>
      </c>
      <c r="F21" s="42">
        <v>0</v>
      </c>
      <c r="G21" s="42">
        <v>1097</v>
      </c>
      <c r="H21" s="42">
        <v>488</v>
      </c>
      <c r="I21" s="42"/>
      <c r="J21" s="42">
        <v>0</v>
      </c>
      <c r="K21" s="42"/>
      <c r="L21" s="42"/>
      <c r="M21" s="42">
        <v>55800</v>
      </c>
      <c r="N21" s="42">
        <v>0</v>
      </c>
      <c r="O21" s="78"/>
      <c r="P21" s="42"/>
    </row>
    <row r="22" spans="1:16" s="19" customFormat="1" ht="12.75" x14ac:dyDescent="0.2">
      <c r="A22" s="19" t="s">
        <v>43</v>
      </c>
      <c r="B22" s="18" t="s">
        <v>292</v>
      </c>
      <c r="C22" s="18" t="s">
        <v>293</v>
      </c>
      <c r="D22" s="70" t="s">
        <v>3</v>
      </c>
      <c r="E22" s="43">
        <f t="shared" si="0"/>
        <v>9190</v>
      </c>
      <c r="F22" s="43">
        <v>0</v>
      </c>
      <c r="G22" s="43">
        <v>4506</v>
      </c>
      <c r="H22" s="43">
        <v>4138</v>
      </c>
      <c r="I22" s="43">
        <v>0</v>
      </c>
      <c r="J22" s="43">
        <v>0</v>
      </c>
      <c r="K22" s="43">
        <v>535</v>
      </c>
      <c r="L22" s="43">
        <v>11</v>
      </c>
      <c r="M22" s="42">
        <v>266000</v>
      </c>
      <c r="N22" s="43">
        <v>0</v>
      </c>
      <c r="O22" s="78"/>
      <c r="P22" s="43"/>
    </row>
    <row r="23" spans="1:16" s="14" customFormat="1" ht="12.75" x14ac:dyDescent="0.2">
      <c r="A23" s="14" t="s">
        <v>137</v>
      </c>
      <c r="B23" s="15" t="s">
        <v>294</v>
      </c>
      <c r="C23" s="22" t="s">
        <v>295</v>
      </c>
      <c r="D23" s="14" t="s">
        <v>3</v>
      </c>
      <c r="E23" s="42">
        <f t="shared" si="0"/>
        <v>10856</v>
      </c>
      <c r="F23" s="42">
        <v>0</v>
      </c>
      <c r="G23" s="42">
        <v>3481</v>
      </c>
      <c r="H23" s="42">
        <v>7237</v>
      </c>
      <c r="I23" s="42">
        <v>0</v>
      </c>
      <c r="J23" s="42">
        <v>0</v>
      </c>
      <c r="K23" s="42">
        <v>138</v>
      </c>
      <c r="L23" s="42">
        <v>0</v>
      </c>
      <c r="M23" s="42">
        <v>346000</v>
      </c>
      <c r="N23" s="15" t="s">
        <v>417</v>
      </c>
      <c r="O23" s="78"/>
      <c r="P23" s="42"/>
    </row>
    <row r="24" spans="1:16" s="19" customFormat="1" ht="12.75" x14ac:dyDescent="0.2">
      <c r="A24" s="19" t="s">
        <v>17</v>
      </c>
      <c r="B24" s="18" t="s">
        <v>296</v>
      </c>
      <c r="C24" s="18" t="s">
        <v>297</v>
      </c>
      <c r="D24" s="19" t="s">
        <v>2</v>
      </c>
      <c r="E24" s="43">
        <f t="shared" si="0"/>
        <v>3103</v>
      </c>
      <c r="F24" s="43">
        <v>404</v>
      </c>
      <c r="G24" s="43">
        <v>1747</v>
      </c>
      <c r="H24" s="43">
        <v>690</v>
      </c>
      <c r="I24" s="43">
        <v>0</v>
      </c>
      <c r="J24" s="43">
        <v>0</v>
      </c>
      <c r="K24" s="43">
        <v>262</v>
      </c>
      <c r="L24" s="43">
        <v>0</v>
      </c>
      <c r="M24" s="42">
        <v>75400</v>
      </c>
      <c r="N24" s="18" t="s">
        <v>416</v>
      </c>
      <c r="O24" s="78"/>
      <c r="P24" s="43"/>
    </row>
    <row r="25" spans="1:16" s="14" customFormat="1" ht="12.75" x14ac:dyDescent="0.2">
      <c r="A25" s="14" t="s">
        <v>18</v>
      </c>
      <c r="B25" s="15" t="s">
        <v>420</v>
      </c>
      <c r="C25" s="15" t="s">
        <v>298</v>
      </c>
      <c r="D25" s="14" t="s">
        <v>2</v>
      </c>
      <c r="E25" s="42">
        <f t="shared" si="0"/>
        <v>10872</v>
      </c>
      <c r="F25" s="42">
        <v>1339</v>
      </c>
      <c r="G25" s="42">
        <v>7789</v>
      </c>
      <c r="H25" s="42">
        <v>1481</v>
      </c>
      <c r="I25" s="42">
        <v>0</v>
      </c>
      <c r="J25" s="42">
        <v>0</v>
      </c>
      <c r="K25" s="42">
        <v>73</v>
      </c>
      <c r="L25" s="42">
        <v>190</v>
      </c>
      <c r="M25" s="42">
        <v>37200</v>
      </c>
      <c r="N25" s="15" t="s">
        <v>416</v>
      </c>
      <c r="O25" s="78"/>
      <c r="P25" s="42"/>
    </row>
    <row r="26" spans="1:16" s="19" customFormat="1" ht="12.75" x14ac:dyDescent="0.2">
      <c r="A26" s="19" t="s">
        <v>19</v>
      </c>
      <c r="B26" s="18" t="s">
        <v>299</v>
      </c>
      <c r="C26" s="18" t="s">
        <v>300</v>
      </c>
      <c r="D26" s="19" t="s">
        <v>2</v>
      </c>
      <c r="E26" s="43">
        <f t="shared" si="0"/>
        <v>10000</v>
      </c>
      <c r="F26" s="43">
        <v>0</v>
      </c>
      <c r="G26" s="43">
        <v>7568</v>
      </c>
      <c r="H26" s="43">
        <v>1632</v>
      </c>
      <c r="I26" s="43">
        <v>404</v>
      </c>
      <c r="J26" s="43">
        <v>0</v>
      </c>
      <c r="K26" s="43">
        <v>396</v>
      </c>
      <c r="L26" s="43">
        <v>0</v>
      </c>
      <c r="M26" s="42">
        <v>190400</v>
      </c>
      <c r="N26" s="18" t="s">
        <v>416</v>
      </c>
      <c r="O26" s="78"/>
      <c r="P26" s="43"/>
    </row>
    <row r="27" spans="1:16" s="19" customFormat="1" ht="12.75" x14ac:dyDescent="0.2">
      <c r="A27" s="19" t="s">
        <v>37</v>
      </c>
      <c r="B27" s="18" t="s">
        <v>301</v>
      </c>
      <c r="C27" s="18" t="s">
        <v>302</v>
      </c>
      <c r="D27" s="70" t="s">
        <v>3</v>
      </c>
      <c r="E27" s="43">
        <f t="shared" si="0"/>
        <v>9196</v>
      </c>
      <c r="F27" s="43">
        <v>0</v>
      </c>
      <c r="G27" s="43">
        <v>5157</v>
      </c>
      <c r="H27" s="43">
        <v>3372</v>
      </c>
      <c r="I27" s="43">
        <v>285</v>
      </c>
      <c r="J27" s="43">
        <v>0</v>
      </c>
      <c r="K27" s="43">
        <v>382</v>
      </c>
      <c r="L27" s="43">
        <v>0</v>
      </c>
      <c r="M27" s="42">
        <v>361000</v>
      </c>
      <c r="N27" s="18" t="s">
        <v>413</v>
      </c>
      <c r="O27" s="78"/>
      <c r="P27" s="43"/>
    </row>
    <row r="28" spans="1:16" s="14" customFormat="1" ht="12.75" x14ac:dyDescent="0.2">
      <c r="A28" s="14" t="s">
        <v>44</v>
      </c>
      <c r="B28" s="15" t="s">
        <v>303</v>
      </c>
      <c r="C28" s="15" t="s">
        <v>421</v>
      </c>
      <c r="D28" s="14" t="s">
        <v>3</v>
      </c>
      <c r="E28" s="42">
        <f t="shared" si="0"/>
        <v>11549</v>
      </c>
      <c r="F28" s="42">
        <v>0</v>
      </c>
      <c r="G28" s="42">
        <v>547</v>
      </c>
      <c r="H28" s="42">
        <v>6564</v>
      </c>
      <c r="I28" s="42">
        <v>835</v>
      </c>
      <c r="J28" s="42">
        <v>0</v>
      </c>
      <c r="K28" s="42">
        <v>611</v>
      </c>
      <c r="L28" s="42">
        <v>2992</v>
      </c>
      <c r="M28" s="42">
        <v>579000</v>
      </c>
      <c r="N28" s="42">
        <v>0</v>
      </c>
      <c r="O28" s="78"/>
      <c r="P28" s="42"/>
    </row>
    <row r="29" spans="1:16" s="19" customFormat="1" ht="12.75" x14ac:dyDescent="0.2">
      <c r="A29" s="19" t="s">
        <v>45</v>
      </c>
      <c r="B29" s="18" t="s">
        <v>304</v>
      </c>
      <c r="C29" s="18" t="s">
        <v>305</v>
      </c>
      <c r="D29" s="70" t="s">
        <v>3</v>
      </c>
      <c r="E29" s="43">
        <f t="shared" si="0"/>
        <v>8353</v>
      </c>
      <c r="F29" s="43">
        <v>0</v>
      </c>
      <c r="G29" s="43">
        <v>160</v>
      </c>
      <c r="H29" s="43">
        <v>3751</v>
      </c>
      <c r="I29" s="43">
        <v>0</v>
      </c>
      <c r="J29" s="43">
        <v>2330</v>
      </c>
      <c r="K29" s="43">
        <v>2112</v>
      </c>
      <c r="L29" s="43">
        <v>0</v>
      </c>
      <c r="M29" s="42">
        <v>555000</v>
      </c>
      <c r="N29" s="18" t="s">
        <v>416</v>
      </c>
      <c r="O29" s="78"/>
      <c r="P29" s="43"/>
    </row>
    <row r="30" spans="1:16" s="19" customFormat="1" ht="12.75" x14ac:dyDescent="0.2">
      <c r="A30" s="19" t="s">
        <v>129</v>
      </c>
      <c r="B30" s="18" t="s">
        <v>306</v>
      </c>
      <c r="C30" s="18" t="s">
        <v>422</v>
      </c>
      <c r="D30" s="19" t="s">
        <v>2</v>
      </c>
      <c r="E30" s="43">
        <f t="shared" si="0"/>
        <v>6536</v>
      </c>
      <c r="F30" s="43">
        <v>0</v>
      </c>
      <c r="G30" s="43">
        <v>5005</v>
      </c>
      <c r="H30" s="43">
        <v>1274</v>
      </c>
      <c r="I30" s="43">
        <v>0</v>
      </c>
      <c r="J30" s="43">
        <v>0</v>
      </c>
      <c r="K30" s="43">
        <v>257</v>
      </c>
      <c r="L30" s="43">
        <v>0</v>
      </c>
      <c r="M30" s="42">
        <v>160000</v>
      </c>
      <c r="N30" s="15" t="s">
        <v>414</v>
      </c>
      <c r="O30" s="78"/>
      <c r="P30" s="43"/>
    </row>
    <row r="31" spans="1:16" s="19" customFormat="1" ht="12.75" x14ac:dyDescent="0.2">
      <c r="A31" s="19" t="s">
        <v>138</v>
      </c>
      <c r="B31" s="18" t="s">
        <v>307</v>
      </c>
      <c r="C31" s="24">
        <v>1930</v>
      </c>
      <c r="D31" s="19" t="s">
        <v>2</v>
      </c>
      <c r="E31" s="43">
        <f t="shared" si="0"/>
        <v>6356</v>
      </c>
      <c r="F31" s="43">
        <v>0</v>
      </c>
      <c r="G31" s="43">
        <v>5020</v>
      </c>
      <c r="H31" s="43">
        <v>566</v>
      </c>
      <c r="I31" s="43">
        <v>400</v>
      </c>
      <c r="J31" s="43">
        <v>0</v>
      </c>
      <c r="K31" s="43">
        <v>361</v>
      </c>
      <c r="L31" s="43">
        <v>9</v>
      </c>
      <c r="M31" s="42">
        <v>216154</v>
      </c>
      <c r="N31" s="18" t="s">
        <v>413</v>
      </c>
      <c r="O31" s="78"/>
      <c r="P31" s="43"/>
    </row>
    <row r="32" spans="1:16" s="14" customFormat="1" ht="12.75" x14ac:dyDescent="0.2">
      <c r="A32" s="14" t="s">
        <v>35</v>
      </c>
      <c r="B32" s="15" t="s">
        <v>308</v>
      </c>
      <c r="C32" s="22">
        <v>1986</v>
      </c>
      <c r="D32" s="14" t="s">
        <v>3</v>
      </c>
      <c r="E32" s="42">
        <f t="shared" si="0"/>
        <v>27785</v>
      </c>
      <c r="F32" s="42">
        <v>0</v>
      </c>
      <c r="G32" s="42">
        <v>12643</v>
      </c>
      <c r="H32" s="42">
        <v>12167</v>
      </c>
      <c r="I32" s="42">
        <v>2224</v>
      </c>
      <c r="J32" s="42">
        <v>0</v>
      </c>
      <c r="K32" s="42">
        <v>751</v>
      </c>
      <c r="L32" s="43">
        <v>0</v>
      </c>
      <c r="M32" s="42">
        <v>1291646</v>
      </c>
      <c r="N32" s="15" t="s">
        <v>416</v>
      </c>
      <c r="O32" s="78"/>
      <c r="P32" s="42"/>
    </row>
    <row r="33" spans="1:16" s="19" customFormat="1" ht="12.75" x14ac:dyDescent="0.2">
      <c r="A33" s="19" t="s">
        <v>120</v>
      </c>
      <c r="B33" s="18" t="s">
        <v>309</v>
      </c>
      <c r="C33" s="18" t="s">
        <v>310</v>
      </c>
      <c r="D33" s="19" t="s">
        <v>2</v>
      </c>
      <c r="E33" s="43">
        <f t="shared" si="0"/>
        <v>4517</v>
      </c>
      <c r="F33" s="43">
        <v>0</v>
      </c>
      <c r="G33" s="43">
        <v>2113</v>
      </c>
      <c r="H33" s="43">
        <v>0</v>
      </c>
      <c r="I33" s="43">
        <v>0</v>
      </c>
      <c r="J33" s="43">
        <v>0</v>
      </c>
      <c r="K33" s="43">
        <v>129</v>
      </c>
      <c r="L33" s="43">
        <v>2275</v>
      </c>
      <c r="M33" s="42">
        <v>40200</v>
      </c>
      <c r="N33" s="18" t="s">
        <v>413</v>
      </c>
      <c r="O33" s="78"/>
      <c r="P33" s="43"/>
    </row>
    <row r="34" spans="1:16" s="19" customFormat="1" ht="12.75" x14ac:dyDescent="0.2">
      <c r="A34" s="19" t="s">
        <v>139</v>
      </c>
      <c r="B34" s="18" t="s">
        <v>311</v>
      </c>
      <c r="C34" s="24" t="s">
        <v>312</v>
      </c>
      <c r="D34" s="19" t="s">
        <v>2</v>
      </c>
      <c r="E34" s="43">
        <f t="shared" si="0"/>
        <v>4936</v>
      </c>
      <c r="F34" s="43">
        <v>0</v>
      </c>
      <c r="G34" s="43">
        <v>4314</v>
      </c>
      <c r="H34" s="43">
        <v>602</v>
      </c>
      <c r="I34" s="43">
        <v>0</v>
      </c>
      <c r="J34" s="43">
        <v>0</v>
      </c>
      <c r="K34" s="43">
        <v>20</v>
      </c>
      <c r="L34" s="43">
        <v>0</v>
      </c>
      <c r="M34" s="42">
        <v>101000</v>
      </c>
      <c r="N34" s="15" t="s">
        <v>414</v>
      </c>
      <c r="O34" s="78"/>
      <c r="P34" s="43"/>
    </row>
    <row r="35" spans="1:16" s="14" customFormat="1" ht="12.75" x14ac:dyDescent="0.2">
      <c r="A35" s="14" t="s">
        <v>118</v>
      </c>
      <c r="B35" s="15" t="s">
        <v>313</v>
      </c>
      <c r="C35" s="15" t="s">
        <v>314</v>
      </c>
      <c r="D35" s="14" t="s">
        <v>2</v>
      </c>
      <c r="E35" s="42">
        <f t="shared" si="0"/>
        <v>2324</v>
      </c>
      <c r="F35" s="42">
        <v>0</v>
      </c>
      <c r="G35" s="42">
        <v>1742</v>
      </c>
      <c r="H35" s="42">
        <v>0</v>
      </c>
      <c r="I35" s="42">
        <v>247</v>
      </c>
      <c r="J35" s="42">
        <v>0</v>
      </c>
      <c r="K35" s="42">
        <v>23</v>
      </c>
      <c r="L35" s="42">
        <v>312</v>
      </c>
      <c r="M35" s="42">
        <v>44200</v>
      </c>
      <c r="N35" s="15" t="s">
        <v>416</v>
      </c>
      <c r="O35" s="78"/>
      <c r="P35" s="42"/>
    </row>
    <row r="36" spans="1:16" s="14" customFormat="1" ht="12.75" x14ac:dyDescent="0.2">
      <c r="A36" s="14" t="s">
        <v>119</v>
      </c>
      <c r="B36" s="15" t="s">
        <v>315</v>
      </c>
      <c r="C36" s="22">
        <v>1974</v>
      </c>
      <c r="D36" s="14" t="s">
        <v>3</v>
      </c>
      <c r="E36" s="42">
        <f t="shared" si="0"/>
        <v>44061</v>
      </c>
      <c r="F36" s="42">
        <v>0</v>
      </c>
      <c r="G36" s="42">
        <v>21649</v>
      </c>
      <c r="H36" s="42">
        <v>20872</v>
      </c>
      <c r="I36" s="42">
        <v>1257</v>
      </c>
      <c r="J36" s="42">
        <v>0</v>
      </c>
      <c r="K36" s="42">
        <v>283</v>
      </c>
      <c r="L36" s="43">
        <v>0</v>
      </c>
      <c r="M36" s="42">
        <v>1656364</v>
      </c>
      <c r="N36" s="15" t="s">
        <v>414</v>
      </c>
      <c r="O36" s="78"/>
      <c r="P36" s="42"/>
    </row>
    <row r="37" spans="1:16" s="14" customFormat="1" ht="12.75" x14ac:dyDescent="0.2">
      <c r="B37" s="15"/>
      <c r="C37" s="15"/>
      <c r="E37" s="42"/>
      <c r="F37" s="42"/>
      <c r="G37" s="42"/>
      <c r="H37" s="42"/>
      <c r="I37" s="42"/>
      <c r="J37" s="42"/>
      <c r="K37" s="42"/>
      <c r="L37" s="42"/>
      <c r="M37" s="15"/>
      <c r="O37" s="19"/>
    </row>
    <row r="38" spans="1:16" s="28" customFormat="1" x14ac:dyDescent="0.25">
      <c r="A38" s="28" t="s">
        <v>316</v>
      </c>
      <c r="B38" s="27"/>
      <c r="C38" s="27"/>
      <c r="E38" s="44">
        <f>SUM(E2:E37)</f>
        <v>403253</v>
      </c>
      <c r="F38" s="44">
        <f t="shared" ref="F38:L38" si="1">SUM(F2:F37)</f>
        <v>1743</v>
      </c>
      <c r="G38" s="44">
        <f>SUM(G2:G37)</f>
        <v>276388</v>
      </c>
      <c r="H38" s="44">
        <f t="shared" si="1"/>
        <v>81958</v>
      </c>
      <c r="I38" s="44">
        <f t="shared" si="1"/>
        <v>9819</v>
      </c>
      <c r="J38" s="44">
        <f t="shared" si="1"/>
        <v>2330</v>
      </c>
      <c r="K38" s="44">
        <f t="shared" si="1"/>
        <v>12606</v>
      </c>
      <c r="L38" s="44">
        <f t="shared" si="1"/>
        <v>18409</v>
      </c>
      <c r="M38" s="44">
        <f>SUM(M2:M37)</f>
        <v>12005135</v>
      </c>
      <c r="O38" s="75"/>
    </row>
    <row r="39" spans="1:16" x14ac:dyDescent="0.25">
      <c r="B39" s="26"/>
      <c r="C39" s="26"/>
      <c r="M39" s="44"/>
    </row>
    <row r="40" spans="1:16" x14ac:dyDescent="0.25">
      <c r="B40" s="26"/>
      <c r="C40" s="26"/>
      <c r="E40" s="35"/>
      <c r="M40" s="35"/>
    </row>
    <row r="41" spans="1:16" x14ac:dyDescent="0.25">
      <c r="B41" s="26"/>
      <c r="C41" s="26"/>
      <c r="E41" s="35"/>
      <c r="G41" s="35"/>
      <c r="J41" s="35"/>
      <c r="K41" s="35"/>
      <c r="M41" s="35"/>
    </row>
  </sheetData>
  <pageMargins left="0.7" right="0.7" top="0.75" bottom="0.75" header="0.3" footer="0.3"/>
  <pageSetup paperSize="9" scale="54" orientation="landscape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5" defaultRowHeight="15" x14ac:dyDescent="0.25"/>
  <cols>
    <col min="1" max="1" width="28" style="32" bestFit="1" customWidth="1"/>
    <col min="2" max="2" width="71.42578125" style="32" customWidth="1"/>
    <col min="3" max="3" width="22.140625" style="32" bestFit="1" customWidth="1"/>
    <col min="4" max="4" width="14.5703125" style="32" bestFit="1" customWidth="1"/>
    <col min="5" max="5" width="13.7109375" style="32" bestFit="1" customWidth="1"/>
    <col min="6" max="8" width="11.28515625" style="32" customWidth="1"/>
    <col min="9" max="10" width="11.85546875" style="32" customWidth="1"/>
    <col min="11" max="12" width="11.28515625" style="32" customWidth="1"/>
    <col min="13" max="13" width="15" style="32" customWidth="1"/>
    <col min="14" max="14" width="31.42578125" style="32" customWidth="1"/>
    <col min="15" max="252" width="15" style="32"/>
    <col min="253" max="253" width="28" style="32" bestFit="1" customWidth="1"/>
    <col min="254" max="254" width="69.42578125" style="32" customWidth="1"/>
    <col min="255" max="255" width="22.140625" style="32" bestFit="1" customWidth="1"/>
    <col min="256" max="256" width="14.5703125" style="32" bestFit="1" customWidth="1"/>
    <col min="257" max="257" width="13.7109375" style="32" bestFit="1" customWidth="1"/>
    <col min="258" max="260" width="11.28515625" style="32" customWidth="1"/>
    <col min="261" max="262" width="11.85546875" style="32" customWidth="1"/>
    <col min="263" max="264" width="11.28515625" style="32" customWidth="1"/>
    <col min="265" max="265" width="12.7109375" style="32" customWidth="1"/>
    <col min="266" max="508" width="15" style="32"/>
    <col min="509" max="509" width="28" style="32" bestFit="1" customWidth="1"/>
    <col min="510" max="510" width="69.42578125" style="32" customWidth="1"/>
    <col min="511" max="511" width="22.140625" style="32" bestFit="1" customWidth="1"/>
    <col min="512" max="512" width="14.5703125" style="32" bestFit="1" customWidth="1"/>
    <col min="513" max="513" width="13.7109375" style="32" bestFit="1" customWidth="1"/>
    <col min="514" max="516" width="11.28515625" style="32" customWidth="1"/>
    <col min="517" max="518" width="11.85546875" style="32" customWidth="1"/>
    <col min="519" max="520" width="11.28515625" style="32" customWidth="1"/>
    <col min="521" max="521" width="12.7109375" style="32" customWidth="1"/>
    <col min="522" max="764" width="15" style="32"/>
    <col min="765" max="765" width="28" style="32" bestFit="1" customWidth="1"/>
    <col min="766" max="766" width="69.42578125" style="32" customWidth="1"/>
    <col min="767" max="767" width="22.140625" style="32" bestFit="1" customWidth="1"/>
    <col min="768" max="768" width="14.5703125" style="32" bestFit="1" customWidth="1"/>
    <col min="769" max="769" width="13.7109375" style="32" bestFit="1" customWidth="1"/>
    <col min="770" max="772" width="11.28515625" style="32" customWidth="1"/>
    <col min="773" max="774" width="11.85546875" style="32" customWidth="1"/>
    <col min="775" max="776" width="11.28515625" style="32" customWidth="1"/>
    <col min="777" max="777" width="12.7109375" style="32" customWidth="1"/>
    <col min="778" max="1020" width="15" style="32"/>
    <col min="1021" max="1021" width="28" style="32" bestFit="1" customWidth="1"/>
    <col min="1022" max="1022" width="69.42578125" style="32" customWidth="1"/>
    <col min="1023" max="1023" width="22.140625" style="32" bestFit="1" customWidth="1"/>
    <col min="1024" max="1024" width="14.5703125" style="32" bestFit="1" customWidth="1"/>
    <col min="1025" max="1025" width="13.7109375" style="32" bestFit="1" customWidth="1"/>
    <col min="1026" max="1028" width="11.28515625" style="32" customWidth="1"/>
    <col min="1029" max="1030" width="11.85546875" style="32" customWidth="1"/>
    <col min="1031" max="1032" width="11.28515625" style="32" customWidth="1"/>
    <col min="1033" max="1033" width="12.7109375" style="32" customWidth="1"/>
    <col min="1034" max="1276" width="15" style="32"/>
    <col min="1277" max="1277" width="28" style="32" bestFit="1" customWidth="1"/>
    <col min="1278" max="1278" width="69.42578125" style="32" customWidth="1"/>
    <col min="1279" max="1279" width="22.140625" style="32" bestFit="1" customWidth="1"/>
    <col min="1280" max="1280" width="14.5703125" style="32" bestFit="1" customWidth="1"/>
    <col min="1281" max="1281" width="13.7109375" style="32" bestFit="1" customWidth="1"/>
    <col min="1282" max="1284" width="11.28515625" style="32" customWidth="1"/>
    <col min="1285" max="1286" width="11.85546875" style="32" customWidth="1"/>
    <col min="1287" max="1288" width="11.28515625" style="32" customWidth="1"/>
    <col min="1289" max="1289" width="12.7109375" style="32" customWidth="1"/>
    <col min="1290" max="1532" width="15" style="32"/>
    <col min="1533" max="1533" width="28" style="32" bestFit="1" customWidth="1"/>
    <col min="1534" max="1534" width="69.42578125" style="32" customWidth="1"/>
    <col min="1535" max="1535" width="22.140625" style="32" bestFit="1" customWidth="1"/>
    <col min="1536" max="1536" width="14.5703125" style="32" bestFit="1" customWidth="1"/>
    <col min="1537" max="1537" width="13.7109375" style="32" bestFit="1" customWidth="1"/>
    <col min="1538" max="1540" width="11.28515625" style="32" customWidth="1"/>
    <col min="1541" max="1542" width="11.85546875" style="32" customWidth="1"/>
    <col min="1543" max="1544" width="11.28515625" style="32" customWidth="1"/>
    <col min="1545" max="1545" width="12.7109375" style="32" customWidth="1"/>
    <col min="1546" max="1788" width="15" style="32"/>
    <col min="1789" max="1789" width="28" style="32" bestFit="1" customWidth="1"/>
    <col min="1790" max="1790" width="69.42578125" style="32" customWidth="1"/>
    <col min="1791" max="1791" width="22.140625" style="32" bestFit="1" customWidth="1"/>
    <col min="1792" max="1792" width="14.5703125" style="32" bestFit="1" customWidth="1"/>
    <col min="1793" max="1793" width="13.7109375" style="32" bestFit="1" customWidth="1"/>
    <col min="1794" max="1796" width="11.28515625" style="32" customWidth="1"/>
    <col min="1797" max="1798" width="11.85546875" style="32" customWidth="1"/>
    <col min="1799" max="1800" width="11.28515625" style="32" customWidth="1"/>
    <col min="1801" max="1801" width="12.7109375" style="32" customWidth="1"/>
    <col min="1802" max="2044" width="15" style="32"/>
    <col min="2045" max="2045" width="28" style="32" bestFit="1" customWidth="1"/>
    <col min="2046" max="2046" width="69.42578125" style="32" customWidth="1"/>
    <col min="2047" max="2047" width="22.140625" style="32" bestFit="1" customWidth="1"/>
    <col min="2048" max="2048" width="14.5703125" style="32" bestFit="1" customWidth="1"/>
    <col min="2049" max="2049" width="13.7109375" style="32" bestFit="1" customWidth="1"/>
    <col min="2050" max="2052" width="11.28515625" style="32" customWidth="1"/>
    <col min="2053" max="2054" width="11.85546875" style="32" customWidth="1"/>
    <col min="2055" max="2056" width="11.28515625" style="32" customWidth="1"/>
    <col min="2057" max="2057" width="12.7109375" style="32" customWidth="1"/>
    <col min="2058" max="2300" width="15" style="32"/>
    <col min="2301" max="2301" width="28" style="32" bestFit="1" customWidth="1"/>
    <col min="2302" max="2302" width="69.42578125" style="32" customWidth="1"/>
    <col min="2303" max="2303" width="22.140625" style="32" bestFit="1" customWidth="1"/>
    <col min="2304" max="2304" width="14.5703125" style="32" bestFit="1" customWidth="1"/>
    <col min="2305" max="2305" width="13.7109375" style="32" bestFit="1" customWidth="1"/>
    <col min="2306" max="2308" width="11.28515625" style="32" customWidth="1"/>
    <col min="2309" max="2310" width="11.85546875" style="32" customWidth="1"/>
    <col min="2311" max="2312" width="11.28515625" style="32" customWidth="1"/>
    <col min="2313" max="2313" width="12.7109375" style="32" customWidth="1"/>
    <col min="2314" max="2556" width="15" style="32"/>
    <col min="2557" max="2557" width="28" style="32" bestFit="1" customWidth="1"/>
    <col min="2558" max="2558" width="69.42578125" style="32" customWidth="1"/>
    <col min="2559" max="2559" width="22.140625" style="32" bestFit="1" customWidth="1"/>
    <col min="2560" max="2560" width="14.5703125" style="32" bestFit="1" customWidth="1"/>
    <col min="2561" max="2561" width="13.7109375" style="32" bestFit="1" customWidth="1"/>
    <col min="2562" max="2564" width="11.28515625" style="32" customWidth="1"/>
    <col min="2565" max="2566" width="11.85546875" style="32" customWidth="1"/>
    <col min="2567" max="2568" width="11.28515625" style="32" customWidth="1"/>
    <col min="2569" max="2569" width="12.7109375" style="32" customWidth="1"/>
    <col min="2570" max="2812" width="15" style="32"/>
    <col min="2813" max="2813" width="28" style="32" bestFit="1" customWidth="1"/>
    <col min="2814" max="2814" width="69.42578125" style="32" customWidth="1"/>
    <col min="2815" max="2815" width="22.140625" style="32" bestFit="1" customWidth="1"/>
    <col min="2816" max="2816" width="14.5703125" style="32" bestFit="1" customWidth="1"/>
    <col min="2817" max="2817" width="13.7109375" style="32" bestFit="1" customWidth="1"/>
    <col min="2818" max="2820" width="11.28515625" style="32" customWidth="1"/>
    <col min="2821" max="2822" width="11.85546875" style="32" customWidth="1"/>
    <col min="2823" max="2824" width="11.28515625" style="32" customWidth="1"/>
    <col min="2825" max="2825" width="12.7109375" style="32" customWidth="1"/>
    <col min="2826" max="3068" width="15" style="32"/>
    <col min="3069" max="3069" width="28" style="32" bestFit="1" customWidth="1"/>
    <col min="3070" max="3070" width="69.42578125" style="32" customWidth="1"/>
    <col min="3071" max="3071" width="22.140625" style="32" bestFit="1" customWidth="1"/>
    <col min="3072" max="3072" width="14.5703125" style="32" bestFit="1" customWidth="1"/>
    <col min="3073" max="3073" width="13.7109375" style="32" bestFit="1" customWidth="1"/>
    <col min="3074" max="3076" width="11.28515625" style="32" customWidth="1"/>
    <col min="3077" max="3078" width="11.85546875" style="32" customWidth="1"/>
    <col min="3079" max="3080" width="11.28515625" style="32" customWidth="1"/>
    <col min="3081" max="3081" width="12.7109375" style="32" customWidth="1"/>
    <col min="3082" max="3324" width="15" style="32"/>
    <col min="3325" max="3325" width="28" style="32" bestFit="1" customWidth="1"/>
    <col min="3326" max="3326" width="69.42578125" style="32" customWidth="1"/>
    <col min="3327" max="3327" width="22.140625" style="32" bestFit="1" customWidth="1"/>
    <col min="3328" max="3328" width="14.5703125" style="32" bestFit="1" customWidth="1"/>
    <col min="3329" max="3329" width="13.7109375" style="32" bestFit="1" customWidth="1"/>
    <col min="3330" max="3332" width="11.28515625" style="32" customWidth="1"/>
    <col min="3333" max="3334" width="11.85546875" style="32" customWidth="1"/>
    <col min="3335" max="3336" width="11.28515625" style="32" customWidth="1"/>
    <col min="3337" max="3337" width="12.7109375" style="32" customWidth="1"/>
    <col min="3338" max="3580" width="15" style="32"/>
    <col min="3581" max="3581" width="28" style="32" bestFit="1" customWidth="1"/>
    <col min="3582" max="3582" width="69.42578125" style="32" customWidth="1"/>
    <col min="3583" max="3583" width="22.140625" style="32" bestFit="1" customWidth="1"/>
    <col min="3584" max="3584" width="14.5703125" style="32" bestFit="1" customWidth="1"/>
    <col min="3585" max="3585" width="13.7109375" style="32" bestFit="1" customWidth="1"/>
    <col min="3586" max="3588" width="11.28515625" style="32" customWidth="1"/>
    <col min="3589" max="3590" width="11.85546875" style="32" customWidth="1"/>
    <col min="3591" max="3592" width="11.28515625" style="32" customWidth="1"/>
    <col min="3593" max="3593" width="12.7109375" style="32" customWidth="1"/>
    <col min="3594" max="3836" width="15" style="32"/>
    <col min="3837" max="3837" width="28" style="32" bestFit="1" customWidth="1"/>
    <col min="3838" max="3838" width="69.42578125" style="32" customWidth="1"/>
    <col min="3839" max="3839" width="22.140625" style="32" bestFit="1" customWidth="1"/>
    <col min="3840" max="3840" width="14.5703125" style="32" bestFit="1" customWidth="1"/>
    <col min="3841" max="3841" width="13.7109375" style="32" bestFit="1" customWidth="1"/>
    <col min="3842" max="3844" width="11.28515625" style="32" customWidth="1"/>
    <col min="3845" max="3846" width="11.85546875" style="32" customWidth="1"/>
    <col min="3847" max="3848" width="11.28515625" style="32" customWidth="1"/>
    <col min="3849" max="3849" width="12.7109375" style="32" customWidth="1"/>
    <col min="3850" max="4092" width="15" style="32"/>
    <col min="4093" max="4093" width="28" style="32" bestFit="1" customWidth="1"/>
    <col min="4094" max="4094" width="69.42578125" style="32" customWidth="1"/>
    <col min="4095" max="4095" width="22.140625" style="32" bestFit="1" customWidth="1"/>
    <col min="4096" max="4096" width="14.5703125" style="32" bestFit="1" customWidth="1"/>
    <col min="4097" max="4097" width="13.7109375" style="32" bestFit="1" customWidth="1"/>
    <col min="4098" max="4100" width="11.28515625" style="32" customWidth="1"/>
    <col min="4101" max="4102" width="11.85546875" style="32" customWidth="1"/>
    <col min="4103" max="4104" width="11.28515625" style="32" customWidth="1"/>
    <col min="4105" max="4105" width="12.7109375" style="32" customWidth="1"/>
    <col min="4106" max="4348" width="15" style="32"/>
    <col min="4349" max="4349" width="28" style="32" bestFit="1" customWidth="1"/>
    <col min="4350" max="4350" width="69.42578125" style="32" customWidth="1"/>
    <col min="4351" max="4351" width="22.140625" style="32" bestFit="1" customWidth="1"/>
    <col min="4352" max="4352" width="14.5703125" style="32" bestFit="1" customWidth="1"/>
    <col min="4353" max="4353" width="13.7109375" style="32" bestFit="1" customWidth="1"/>
    <col min="4354" max="4356" width="11.28515625" style="32" customWidth="1"/>
    <col min="4357" max="4358" width="11.85546875" style="32" customWidth="1"/>
    <col min="4359" max="4360" width="11.28515625" style="32" customWidth="1"/>
    <col min="4361" max="4361" width="12.7109375" style="32" customWidth="1"/>
    <col min="4362" max="4604" width="15" style="32"/>
    <col min="4605" max="4605" width="28" style="32" bestFit="1" customWidth="1"/>
    <col min="4606" max="4606" width="69.42578125" style="32" customWidth="1"/>
    <col min="4607" max="4607" width="22.140625" style="32" bestFit="1" customWidth="1"/>
    <col min="4608" max="4608" width="14.5703125" style="32" bestFit="1" customWidth="1"/>
    <col min="4609" max="4609" width="13.7109375" style="32" bestFit="1" customWidth="1"/>
    <col min="4610" max="4612" width="11.28515625" style="32" customWidth="1"/>
    <col min="4613" max="4614" width="11.85546875" style="32" customWidth="1"/>
    <col min="4615" max="4616" width="11.28515625" style="32" customWidth="1"/>
    <col min="4617" max="4617" width="12.7109375" style="32" customWidth="1"/>
    <col min="4618" max="4860" width="15" style="32"/>
    <col min="4861" max="4861" width="28" style="32" bestFit="1" customWidth="1"/>
    <col min="4862" max="4862" width="69.42578125" style="32" customWidth="1"/>
    <col min="4863" max="4863" width="22.140625" style="32" bestFit="1" customWidth="1"/>
    <col min="4864" max="4864" width="14.5703125" style="32" bestFit="1" customWidth="1"/>
    <col min="4865" max="4865" width="13.7109375" style="32" bestFit="1" customWidth="1"/>
    <col min="4866" max="4868" width="11.28515625" style="32" customWidth="1"/>
    <col min="4869" max="4870" width="11.85546875" style="32" customWidth="1"/>
    <col min="4871" max="4872" width="11.28515625" style="32" customWidth="1"/>
    <col min="4873" max="4873" width="12.7109375" style="32" customWidth="1"/>
    <col min="4874" max="5116" width="15" style="32"/>
    <col min="5117" max="5117" width="28" style="32" bestFit="1" customWidth="1"/>
    <col min="5118" max="5118" width="69.42578125" style="32" customWidth="1"/>
    <col min="5119" max="5119" width="22.140625" style="32" bestFit="1" customWidth="1"/>
    <col min="5120" max="5120" width="14.5703125" style="32" bestFit="1" customWidth="1"/>
    <col min="5121" max="5121" width="13.7109375" style="32" bestFit="1" customWidth="1"/>
    <col min="5122" max="5124" width="11.28515625" style="32" customWidth="1"/>
    <col min="5125" max="5126" width="11.85546875" style="32" customWidth="1"/>
    <col min="5127" max="5128" width="11.28515625" style="32" customWidth="1"/>
    <col min="5129" max="5129" width="12.7109375" style="32" customWidth="1"/>
    <col min="5130" max="5372" width="15" style="32"/>
    <col min="5373" max="5373" width="28" style="32" bestFit="1" customWidth="1"/>
    <col min="5374" max="5374" width="69.42578125" style="32" customWidth="1"/>
    <col min="5375" max="5375" width="22.140625" style="32" bestFit="1" customWidth="1"/>
    <col min="5376" max="5376" width="14.5703125" style="32" bestFit="1" customWidth="1"/>
    <col min="5377" max="5377" width="13.7109375" style="32" bestFit="1" customWidth="1"/>
    <col min="5378" max="5380" width="11.28515625" style="32" customWidth="1"/>
    <col min="5381" max="5382" width="11.85546875" style="32" customWidth="1"/>
    <col min="5383" max="5384" width="11.28515625" style="32" customWidth="1"/>
    <col min="5385" max="5385" width="12.7109375" style="32" customWidth="1"/>
    <col min="5386" max="5628" width="15" style="32"/>
    <col min="5629" max="5629" width="28" style="32" bestFit="1" customWidth="1"/>
    <col min="5630" max="5630" width="69.42578125" style="32" customWidth="1"/>
    <col min="5631" max="5631" width="22.140625" style="32" bestFit="1" customWidth="1"/>
    <col min="5632" max="5632" width="14.5703125" style="32" bestFit="1" customWidth="1"/>
    <col min="5633" max="5633" width="13.7109375" style="32" bestFit="1" customWidth="1"/>
    <col min="5634" max="5636" width="11.28515625" style="32" customWidth="1"/>
    <col min="5637" max="5638" width="11.85546875" style="32" customWidth="1"/>
    <col min="5639" max="5640" width="11.28515625" style="32" customWidth="1"/>
    <col min="5641" max="5641" width="12.7109375" style="32" customWidth="1"/>
    <col min="5642" max="5884" width="15" style="32"/>
    <col min="5885" max="5885" width="28" style="32" bestFit="1" customWidth="1"/>
    <col min="5886" max="5886" width="69.42578125" style="32" customWidth="1"/>
    <col min="5887" max="5887" width="22.140625" style="32" bestFit="1" customWidth="1"/>
    <col min="5888" max="5888" width="14.5703125" style="32" bestFit="1" customWidth="1"/>
    <col min="5889" max="5889" width="13.7109375" style="32" bestFit="1" customWidth="1"/>
    <col min="5890" max="5892" width="11.28515625" style="32" customWidth="1"/>
    <col min="5893" max="5894" width="11.85546875" style="32" customWidth="1"/>
    <col min="5895" max="5896" width="11.28515625" style="32" customWidth="1"/>
    <col min="5897" max="5897" width="12.7109375" style="32" customWidth="1"/>
    <col min="5898" max="6140" width="15" style="32"/>
    <col min="6141" max="6141" width="28" style="32" bestFit="1" customWidth="1"/>
    <col min="6142" max="6142" width="69.42578125" style="32" customWidth="1"/>
    <col min="6143" max="6143" width="22.140625" style="32" bestFit="1" customWidth="1"/>
    <col min="6144" max="6144" width="14.5703125" style="32" bestFit="1" customWidth="1"/>
    <col min="6145" max="6145" width="13.7109375" style="32" bestFit="1" customWidth="1"/>
    <col min="6146" max="6148" width="11.28515625" style="32" customWidth="1"/>
    <col min="6149" max="6150" width="11.85546875" style="32" customWidth="1"/>
    <col min="6151" max="6152" width="11.28515625" style="32" customWidth="1"/>
    <col min="6153" max="6153" width="12.7109375" style="32" customWidth="1"/>
    <col min="6154" max="6396" width="15" style="32"/>
    <col min="6397" max="6397" width="28" style="32" bestFit="1" customWidth="1"/>
    <col min="6398" max="6398" width="69.42578125" style="32" customWidth="1"/>
    <col min="6399" max="6399" width="22.140625" style="32" bestFit="1" customWidth="1"/>
    <col min="6400" max="6400" width="14.5703125" style="32" bestFit="1" customWidth="1"/>
    <col min="6401" max="6401" width="13.7109375" style="32" bestFit="1" customWidth="1"/>
    <col min="6402" max="6404" width="11.28515625" style="32" customWidth="1"/>
    <col min="6405" max="6406" width="11.85546875" style="32" customWidth="1"/>
    <col min="6407" max="6408" width="11.28515625" style="32" customWidth="1"/>
    <col min="6409" max="6409" width="12.7109375" style="32" customWidth="1"/>
    <col min="6410" max="6652" width="15" style="32"/>
    <col min="6653" max="6653" width="28" style="32" bestFit="1" customWidth="1"/>
    <col min="6654" max="6654" width="69.42578125" style="32" customWidth="1"/>
    <col min="6655" max="6655" width="22.140625" style="32" bestFit="1" customWidth="1"/>
    <col min="6656" max="6656" width="14.5703125" style="32" bestFit="1" customWidth="1"/>
    <col min="6657" max="6657" width="13.7109375" style="32" bestFit="1" customWidth="1"/>
    <col min="6658" max="6660" width="11.28515625" style="32" customWidth="1"/>
    <col min="6661" max="6662" width="11.85546875" style="32" customWidth="1"/>
    <col min="6663" max="6664" width="11.28515625" style="32" customWidth="1"/>
    <col min="6665" max="6665" width="12.7109375" style="32" customWidth="1"/>
    <col min="6666" max="6908" width="15" style="32"/>
    <col min="6909" max="6909" width="28" style="32" bestFit="1" customWidth="1"/>
    <col min="6910" max="6910" width="69.42578125" style="32" customWidth="1"/>
    <col min="6911" max="6911" width="22.140625" style="32" bestFit="1" customWidth="1"/>
    <col min="6912" max="6912" width="14.5703125" style="32" bestFit="1" customWidth="1"/>
    <col min="6913" max="6913" width="13.7109375" style="32" bestFit="1" customWidth="1"/>
    <col min="6914" max="6916" width="11.28515625" style="32" customWidth="1"/>
    <col min="6917" max="6918" width="11.85546875" style="32" customWidth="1"/>
    <col min="6919" max="6920" width="11.28515625" style="32" customWidth="1"/>
    <col min="6921" max="6921" width="12.7109375" style="32" customWidth="1"/>
    <col min="6922" max="7164" width="15" style="32"/>
    <col min="7165" max="7165" width="28" style="32" bestFit="1" customWidth="1"/>
    <col min="7166" max="7166" width="69.42578125" style="32" customWidth="1"/>
    <col min="7167" max="7167" width="22.140625" style="32" bestFit="1" customWidth="1"/>
    <col min="7168" max="7168" width="14.5703125" style="32" bestFit="1" customWidth="1"/>
    <col min="7169" max="7169" width="13.7109375" style="32" bestFit="1" customWidth="1"/>
    <col min="7170" max="7172" width="11.28515625" style="32" customWidth="1"/>
    <col min="7173" max="7174" width="11.85546875" style="32" customWidth="1"/>
    <col min="7175" max="7176" width="11.28515625" style="32" customWidth="1"/>
    <col min="7177" max="7177" width="12.7109375" style="32" customWidth="1"/>
    <col min="7178" max="7420" width="15" style="32"/>
    <col min="7421" max="7421" width="28" style="32" bestFit="1" customWidth="1"/>
    <col min="7422" max="7422" width="69.42578125" style="32" customWidth="1"/>
    <col min="7423" max="7423" width="22.140625" style="32" bestFit="1" customWidth="1"/>
    <col min="7424" max="7424" width="14.5703125" style="32" bestFit="1" customWidth="1"/>
    <col min="7425" max="7425" width="13.7109375" style="32" bestFit="1" customWidth="1"/>
    <col min="7426" max="7428" width="11.28515625" style="32" customWidth="1"/>
    <col min="7429" max="7430" width="11.85546875" style="32" customWidth="1"/>
    <col min="7431" max="7432" width="11.28515625" style="32" customWidth="1"/>
    <col min="7433" max="7433" width="12.7109375" style="32" customWidth="1"/>
    <col min="7434" max="7676" width="15" style="32"/>
    <col min="7677" max="7677" width="28" style="32" bestFit="1" customWidth="1"/>
    <col min="7678" max="7678" width="69.42578125" style="32" customWidth="1"/>
    <col min="7679" max="7679" width="22.140625" style="32" bestFit="1" customWidth="1"/>
    <col min="7680" max="7680" width="14.5703125" style="32" bestFit="1" customWidth="1"/>
    <col min="7681" max="7681" width="13.7109375" style="32" bestFit="1" customWidth="1"/>
    <col min="7682" max="7684" width="11.28515625" style="32" customWidth="1"/>
    <col min="7685" max="7686" width="11.85546875" style="32" customWidth="1"/>
    <col min="7687" max="7688" width="11.28515625" style="32" customWidth="1"/>
    <col min="7689" max="7689" width="12.7109375" style="32" customWidth="1"/>
    <col min="7690" max="7932" width="15" style="32"/>
    <col min="7933" max="7933" width="28" style="32" bestFit="1" customWidth="1"/>
    <col min="7934" max="7934" width="69.42578125" style="32" customWidth="1"/>
    <col min="7935" max="7935" width="22.140625" style="32" bestFit="1" customWidth="1"/>
    <col min="7936" max="7936" width="14.5703125" style="32" bestFit="1" customWidth="1"/>
    <col min="7937" max="7937" width="13.7109375" style="32" bestFit="1" customWidth="1"/>
    <col min="7938" max="7940" width="11.28515625" style="32" customWidth="1"/>
    <col min="7941" max="7942" width="11.85546875" style="32" customWidth="1"/>
    <col min="7943" max="7944" width="11.28515625" style="32" customWidth="1"/>
    <col min="7945" max="7945" width="12.7109375" style="32" customWidth="1"/>
    <col min="7946" max="8188" width="15" style="32"/>
    <col min="8189" max="8189" width="28" style="32" bestFit="1" customWidth="1"/>
    <col min="8190" max="8190" width="69.42578125" style="32" customWidth="1"/>
    <col min="8191" max="8191" width="22.140625" style="32" bestFit="1" customWidth="1"/>
    <col min="8192" max="8192" width="14.5703125" style="32" bestFit="1" customWidth="1"/>
    <col min="8193" max="8193" width="13.7109375" style="32" bestFit="1" customWidth="1"/>
    <col min="8194" max="8196" width="11.28515625" style="32" customWidth="1"/>
    <col min="8197" max="8198" width="11.85546875" style="32" customWidth="1"/>
    <col min="8199" max="8200" width="11.28515625" style="32" customWidth="1"/>
    <col min="8201" max="8201" width="12.7109375" style="32" customWidth="1"/>
    <col min="8202" max="8444" width="15" style="32"/>
    <col min="8445" max="8445" width="28" style="32" bestFit="1" customWidth="1"/>
    <col min="8446" max="8446" width="69.42578125" style="32" customWidth="1"/>
    <col min="8447" max="8447" width="22.140625" style="32" bestFit="1" customWidth="1"/>
    <col min="8448" max="8448" width="14.5703125" style="32" bestFit="1" customWidth="1"/>
    <col min="8449" max="8449" width="13.7109375" style="32" bestFit="1" customWidth="1"/>
    <col min="8450" max="8452" width="11.28515625" style="32" customWidth="1"/>
    <col min="8453" max="8454" width="11.85546875" style="32" customWidth="1"/>
    <col min="8455" max="8456" width="11.28515625" style="32" customWidth="1"/>
    <col min="8457" max="8457" width="12.7109375" style="32" customWidth="1"/>
    <col min="8458" max="8700" width="15" style="32"/>
    <col min="8701" max="8701" width="28" style="32" bestFit="1" customWidth="1"/>
    <col min="8702" max="8702" width="69.42578125" style="32" customWidth="1"/>
    <col min="8703" max="8703" width="22.140625" style="32" bestFit="1" customWidth="1"/>
    <col min="8704" max="8704" width="14.5703125" style="32" bestFit="1" customWidth="1"/>
    <col min="8705" max="8705" width="13.7109375" style="32" bestFit="1" customWidth="1"/>
    <col min="8706" max="8708" width="11.28515625" style="32" customWidth="1"/>
    <col min="8709" max="8710" width="11.85546875" style="32" customWidth="1"/>
    <col min="8711" max="8712" width="11.28515625" style="32" customWidth="1"/>
    <col min="8713" max="8713" width="12.7109375" style="32" customWidth="1"/>
    <col min="8714" max="8956" width="15" style="32"/>
    <col min="8957" max="8957" width="28" style="32" bestFit="1" customWidth="1"/>
    <col min="8958" max="8958" width="69.42578125" style="32" customWidth="1"/>
    <col min="8959" max="8959" width="22.140625" style="32" bestFit="1" customWidth="1"/>
    <col min="8960" max="8960" width="14.5703125" style="32" bestFit="1" customWidth="1"/>
    <col min="8961" max="8961" width="13.7109375" style="32" bestFit="1" customWidth="1"/>
    <col min="8962" max="8964" width="11.28515625" style="32" customWidth="1"/>
    <col min="8965" max="8966" width="11.85546875" style="32" customWidth="1"/>
    <col min="8967" max="8968" width="11.28515625" style="32" customWidth="1"/>
    <col min="8969" max="8969" width="12.7109375" style="32" customWidth="1"/>
    <col min="8970" max="9212" width="15" style="32"/>
    <col min="9213" max="9213" width="28" style="32" bestFit="1" customWidth="1"/>
    <col min="9214" max="9214" width="69.42578125" style="32" customWidth="1"/>
    <col min="9215" max="9215" width="22.140625" style="32" bestFit="1" customWidth="1"/>
    <col min="9216" max="9216" width="14.5703125" style="32" bestFit="1" customWidth="1"/>
    <col min="9217" max="9217" width="13.7109375" style="32" bestFit="1" customWidth="1"/>
    <col min="9218" max="9220" width="11.28515625" style="32" customWidth="1"/>
    <col min="9221" max="9222" width="11.85546875" style="32" customWidth="1"/>
    <col min="9223" max="9224" width="11.28515625" style="32" customWidth="1"/>
    <col min="9225" max="9225" width="12.7109375" style="32" customWidth="1"/>
    <col min="9226" max="9468" width="15" style="32"/>
    <col min="9469" max="9469" width="28" style="32" bestFit="1" customWidth="1"/>
    <col min="9470" max="9470" width="69.42578125" style="32" customWidth="1"/>
    <col min="9471" max="9471" width="22.140625" style="32" bestFit="1" customWidth="1"/>
    <col min="9472" max="9472" width="14.5703125" style="32" bestFit="1" customWidth="1"/>
    <col min="9473" max="9473" width="13.7109375" style="32" bestFit="1" customWidth="1"/>
    <col min="9474" max="9476" width="11.28515625" style="32" customWidth="1"/>
    <col min="9477" max="9478" width="11.85546875" style="32" customWidth="1"/>
    <col min="9479" max="9480" width="11.28515625" style="32" customWidth="1"/>
    <col min="9481" max="9481" width="12.7109375" style="32" customWidth="1"/>
    <col min="9482" max="9724" width="15" style="32"/>
    <col min="9725" max="9725" width="28" style="32" bestFit="1" customWidth="1"/>
    <col min="9726" max="9726" width="69.42578125" style="32" customWidth="1"/>
    <col min="9727" max="9727" width="22.140625" style="32" bestFit="1" customWidth="1"/>
    <col min="9728" max="9728" width="14.5703125" style="32" bestFit="1" customWidth="1"/>
    <col min="9729" max="9729" width="13.7109375" style="32" bestFit="1" customWidth="1"/>
    <col min="9730" max="9732" width="11.28515625" style="32" customWidth="1"/>
    <col min="9733" max="9734" width="11.85546875" style="32" customWidth="1"/>
    <col min="9735" max="9736" width="11.28515625" style="32" customWidth="1"/>
    <col min="9737" max="9737" width="12.7109375" style="32" customWidth="1"/>
    <col min="9738" max="9980" width="15" style="32"/>
    <col min="9981" max="9981" width="28" style="32" bestFit="1" customWidth="1"/>
    <col min="9982" max="9982" width="69.42578125" style="32" customWidth="1"/>
    <col min="9983" max="9983" width="22.140625" style="32" bestFit="1" customWidth="1"/>
    <col min="9984" max="9984" width="14.5703125" style="32" bestFit="1" customWidth="1"/>
    <col min="9985" max="9985" width="13.7109375" style="32" bestFit="1" customWidth="1"/>
    <col min="9986" max="9988" width="11.28515625" style="32" customWidth="1"/>
    <col min="9989" max="9990" width="11.85546875" style="32" customWidth="1"/>
    <col min="9991" max="9992" width="11.28515625" style="32" customWidth="1"/>
    <col min="9993" max="9993" width="12.7109375" style="32" customWidth="1"/>
    <col min="9994" max="10236" width="15" style="32"/>
    <col min="10237" max="10237" width="28" style="32" bestFit="1" customWidth="1"/>
    <col min="10238" max="10238" width="69.42578125" style="32" customWidth="1"/>
    <col min="10239" max="10239" width="22.140625" style="32" bestFit="1" customWidth="1"/>
    <col min="10240" max="10240" width="14.5703125" style="32" bestFit="1" customWidth="1"/>
    <col min="10241" max="10241" width="13.7109375" style="32" bestFit="1" customWidth="1"/>
    <col min="10242" max="10244" width="11.28515625" style="32" customWidth="1"/>
    <col min="10245" max="10246" width="11.85546875" style="32" customWidth="1"/>
    <col min="10247" max="10248" width="11.28515625" style="32" customWidth="1"/>
    <col min="10249" max="10249" width="12.7109375" style="32" customWidth="1"/>
    <col min="10250" max="10492" width="15" style="32"/>
    <col min="10493" max="10493" width="28" style="32" bestFit="1" customWidth="1"/>
    <col min="10494" max="10494" width="69.42578125" style="32" customWidth="1"/>
    <col min="10495" max="10495" width="22.140625" style="32" bestFit="1" customWidth="1"/>
    <col min="10496" max="10496" width="14.5703125" style="32" bestFit="1" customWidth="1"/>
    <col min="10497" max="10497" width="13.7109375" style="32" bestFit="1" customWidth="1"/>
    <col min="10498" max="10500" width="11.28515625" style="32" customWidth="1"/>
    <col min="10501" max="10502" width="11.85546875" style="32" customWidth="1"/>
    <col min="10503" max="10504" width="11.28515625" style="32" customWidth="1"/>
    <col min="10505" max="10505" width="12.7109375" style="32" customWidth="1"/>
    <col min="10506" max="10748" width="15" style="32"/>
    <col min="10749" max="10749" width="28" style="32" bestFit="1" customWidth="1"/>
    <col min="10750" max="10750" width="69.42578125" style="32" customWidth="1"/>
    <col min="10751" max="10751" width="22.140625" style="32" bestFit="1" customWidth="1"/>
    <col min="10752" max="10752" width="14.5703125" style="32" bestFit="1" customWidth="1"/>
    <col min="10753" max="10753" width="13.7109375" style="32" bestFit="1" customWidth="1"/>
    <col min="10754" max="10756" width="11.28515625" style="32" customWidth="1"/>
    <col min="10757" max="10758" width="11.85546875" style="32" customWidth="1"/>
    <col min="10759" max="10760" width="11.28515625" style="32" customWidth="1"/>
    <col min="10761" max="10761" width="12.7109375" style="32" customWidth="1"/>
    <col min="10762" max="11004" width="15" style="32"/>
    <col min="11005" max="11005" width="28" style="32" bestFit="1" customWidth="1"/>
    <col min="11006" max="11006" width="69.42578125" style="32" customWidth="1"/>
    <col min="11007" max="11007" width="22.140625" style="32" bestFit="1" customWidth="1"/>
    <col min="11008" max="11008" width="14.5703125" style="32" bestFit="1" customWidth="1"/>
    <col min="11009" max="11009" width="13.7109375" style="32" bestFit="1" customWidth="1"/>
    <col min="11010" max="11012" width="11.28515625" style="32" customWidth="1"/>
    <col min="11013" max="11014" width="11.85546875" style="32" customWidth="1"/>
    <col min="11015" max="11016" width="11.28515625" style="32" customWidth="1"/>
    <col min="11017" max="11017" width="12.7109375" style="32" customWidth="1"/>
    <col min="11018" max="11260" width="15" style="32"/>
    <col min="11261" max="11261" width="28" style="32" bestFit="1" customWidth="1"/>
    <col min="11262" max="11262" width="69.42578125" style="32" customWidth="1"/>
    <col min="11263" max="11263" width="22.140625" style="32" bestFit="1" customWidth="1"/>
    <col min="11264" max="11264" width="14.5703125" style="32" bestFit="1" customWidth="1"/>
    <col min="11265" max="11265" width="13.7109375" style="32" bestFit="1" customWidth="1"/>
    <col min="11266" max="11268" width="11.28515625" style="32" customWidth="1"/>
    <col min="11269" max="11270" width="11.85546875" style="32" customWidth="1"/>
    <col min="11271" max="11272" width="11.28515625" style="32" customWidth="1"/>
    <col min="11273" max="11273" width="12.7109375" style="32" customWidth="1"/>
    <col min="11274" max="11516" width="15" style="32"/>
    <col min="11517" max="11517" width="28" style="32" bestFit="1" customWidth="1"/>
    <col min="11518" max="11518" width="69.42578125" style="32" customWidth="1"/>
    <col min="11519" max="11519" width="22.140625" style="32" bestFit="1" customWidth="1"/>
    <col min="11520" max="11520" width="14.5703125" style="32" bestFit="1" customWidth="1"/>
    <col min="11521" max="11521" width="13.7109375" style="32" bestFit="1" customWidth="1"/>
    <col min="11522" max="11524" width="11.28515625" style="32" customWidth="1"/>
    <col min="11525" max="11526" width="11.85546875" style="32" customWidth="1"/>
    <col min="11527" max="11528" width="11.28515625" style="32" customWidth="1"/>
    <col min="11529" max="11529" width="12.7109375" style="32" customWidth="1"/>
    <col min="11530" max="11772" width="15" style="32"/>
    <col min="11773" max="11773" width="28" style="32" bestFit="1" customWidth="1"/>
    <col min="11774" max="11774" width="69.42578125" style="32" customWidth="1"/>
    <col min="11775" max="11775" width="22.140625" style="32" bestFit="1" customWidth="1"/>
    <col min="11776" max="11776" width="14.5703125" style="32" bestFit="1" customWidth="1"/>
    <col min="11777" max="11777" width="13.7109375" style="32" bestFit="1" customWidth="1"/>
    <col min="11778" max="11780" width="11.28515625" style="32" customWidth="1"/>
    <col min="11781" max="11782" width="11.85546875" style="32" customWidth="1"/>
    <col min="11783" max="11784" width="11.28515625" style="32" customWidth="1"/>
    <col min="11785" max="11785" width="12.7109375" style="32" customWidth="1"/>
    <col min="11786" max="12028" width="15" style="32"/>
    <col min="12029" max="12029" width="28" style="32" bestFit="1" customWidth="1"/>
    <col min="12030" max="12030" width="69.42578125" style="32" customWidth="1"/>
    <col min="12031" max="12031" width="22.140625" style="32" bestFit="1" customWidth="1"/>
    <col min="12032" max="12032" width="14.5703125" style="32" bestFit="1" customWidth="1"/>
    <col min="12033" max="12033" width="13.7109375" style="32" bestFit="1" customWidth="1"/>
    <col min="12034" max="12036" width="11.28515625" style="32" customWidth="1"/>
    <col min="12037" max="12038" width="11.85546875" style="32" customWidth="1"/>
    <col min="12039" max="12040" width="11.28515625" style="32" customWidth="1"/>
    <col min="12041" max="12041" width="12.7109375" style="32" customWidth="1"/>
    <col min="12042" max="12284" width="15" style="32"/>
    <col min="12285" max="12285" width="28" style="32" bestFit="1" customWidth="1"/>
    <col min="12286" max="12286" width="69.42578125" style="32" customWidth="1"/>
    <col min="12287" max="12287" width="22.140625" style="32" bestFit="1" customWidth="1"/>
    <col min="12288" max="12288" width="14.5703125" style="32" bestFit="1" customWidth="1"/>
    <col min="12289" max="12289" width="13.7109375" style="32" bestFit="1" customWidth="1"/>
    <col min="12290" max="12292" width="11.28515625" style="32" customWidth="1"/>
    <col min="12293" max="12294" width="11.85546875" style="32" customWidth="1"/>
    <col min="12295" max="12296" width="11.28515625" style="32" customWidth="1"/>
    <col min="12297" max="12297" width="12.7109375" style="32" customWidth="1"/>
    <col min="12298" max="12540" width="15" style="32"/>
    <col min="12541" max="12541" width="28" style="32" bestFit="1" customWidth="1"/>
    <col min="12542" max="12542" width="69.42578125" style="32" customWidth="1"/>
    <col min="12543" max="12543" width="22.140625" style="32" bestFit="1" customWidth="1"/>
    <col min="12544" max="12544" width="14.5703125" style="32" bestFit="1" customWidth="1"/>
    <col min="12545" max="12545" width="13.7109375" style="32" bestFit="1" customWidth="1"/>
    <col min="12546" max="12548" width="11.28515625" style="32" customWidth="1"/>
    <col min="12549" max="12550" width="11.85546875" style="32" customWidth="1"/>
    <col min="12551" max="12552" width="11.28515625" style="32" customWidth="1"/>
    <col min="12553" max="12553" width="12.7109375" style="32" customWidth="1"/>
    <col min="12554" max="12796" width="15" style="32"/>
    <col min="12797" max="12797" width="28" style="32" bestFit="1" customWidth="1"/>
    <col min="12798" max="12798" width="69.42578125" style="32" customWidth="1"/>
    <col min="12799" max="12799" width="22.140625" style="32" bestFit="1" customWidth="1"/>
    <col min="12800" max="12800" width="14.5703125" style="32" bestFit="1" customWidth="1"/>
    <col min="12801" max="12801" width="13.7109375" style="32" bestFit="1" customWidth="1"/>
    <col min="12802" max="12804" width="11.28515625" style="32" customWidth="1"/>
    <col min="12805" max="12806" width="11.85546875" style="32" customWidth="1"/>
    <col min="12807" max="12808" width="11.28515625" style="32" customWidth="1"/>
    <col min="12809" max="12809" width="12.7109375" style="32" customWidth="1"/>
    <col min="12810" max="13052" width="15" style="32"/>
    <col min="13053" max="13053" width="28" style="32" bestFit="1" customWidth="1"/>
    <col min="13054" max="13054" width="69.42578125" style="32" customWidth="1"/>
    <col min="13055" max="13055" width="22.140625" style="32" bestFit="1" customWidth="1"/>
    <col min="13056" max="13056" width="14.5703125" style="32" bestFit="1" customWidth="1"/>
    <col min="13057" max="13057" width="13.7109375" style="32" bestFit="1" customWidth="1"/>
    <col min="13058" max="13060" width="11.28515625" style="32" customWidth="1"/>
    <col min="13061" max="13062" width="11.85546875" style="32" customWidth="1"/>
    <col min="13063" max="13064" width="11.28515625" style="32" customWidth="1"/>
    <col min="13065" max="13065" width="12.7109375" style="32" customWidth="1"/>
    <col min="13066" max="13308" width="15" style="32"/>
    <col min="13309" max="13309" width="28" style="32" bestFit="1" customWidth="1"/>
    <col min="13310" max="13310" width="69.42578125" style="32" customWidth="1"/>
    <col min="13311" max="13311" width="22.140625" style="32" bestFit="1" customWidth="1"/>
    <col min="13312" max="13312" width="14.5703125" style="32" bestFit="1" customWidth="1"/>
    <col min="13313" max="13313" width="13.7109375" style="32" bestFit="1" customWidth="1"/>
    <col min="13314" max="13316" width="11.28515625" style="32" customWidth="1"/>
    <col min="13317" max="13318" width="11.85546875" style="32" customWidth="1"/>
    <col min="13319" max="13320" width="11.28515625" style="32" customWidth="1"/>
    <col min="13321" max="13321" width="12.7109375" style="32" customWidth="1"/>
    <col min="13322" max="13564" width="15" style="32"/>
    <col min="13565" max="13565" width="28" style="32" bestFit="1" customWidth="1"/>
    <col min="13566" max="13566" width="69.42578125" style="32" customWidth="1"/>
    <col min="13567" max="13567" width="22.140625" style="32" bestFit="1" customWidth="1"/>
    <col min="13568" max="13568" width="14.5703125" style="32" bestFit="1" customWidth="1"/>
    <col min="13569" max="13569" width="13.7109375" style="32" bestFit="1" customWidth="1"/>
    <col min="13570" max="13572" width="11.28515625" style="32" customWidth="1"/>
    <col min="13573" max="13574" width="11.85546875" style="32" customWidth="1"/>
    <col min="13575" max="13576" width="11.28515625" style="32" customWidth="1"/>
    <col min="13577" max="13577" width="12.7109375" style="32" customWidth="1"/>
    <col min="13578" max="13820" width="15" style="32"/>
    <col min="13821" max="13821" width="28" style="32" bestFit="1" customWidth="1"/>
    <col min="13822" max="13822" width="69.42578125" style="32" customWidth="1"/>
    <col min="13823" max="13823" width="22.140625" style="32" bestFit="1" customWidth="1"/>
    <col min="13824" max="13824" width="14.5703125" style="32" bestFit="1" customWidth="1"/>
    <col min="13825" max="13825" width="13.7109375" style="32" bestFit="1" customWidth="1"/>
    <col min="13826" max="13828" width="11.28515625" style="32" customWidth="1"/>
    <col min="13829" max="13830" width="11.85546875" style="32" customWidth="1"/>
    <col min="13831" max="13832" width="11.28515625" style="32" customWidth="1"/>
    <col min="13833" max="13833" width="12.7109375" style="32" customWidth="1"/>
    <col min="13834" max="14076" width="15" style="32"/>
    <col min="14077" max="14077" width="28" style="32" bestFit="1" customWidth="1"/>
    <col min="14078" max="14078" width="69.42578125" style="32" customWidth="1"/>
    <col min="14079" max="14079" width="22.140625" style="32" bestFit="1" customWidth="1"/>
    <col min="14080" max="14080" width="14.5703125" style="32" bestFit="1" customWidth="1"/>
    <col min="14081" max="14081" width="13.7109375" style="32" bestFit="1" customWidth="1"/>
    <col min="14082" max="14084" width="11.28515625" style="32" customWidth="1"/>
    <col min="14085" max="14086" width="11.85546875" style="32" customWidth="1"/>
    <col min="14087" max="14088" width="11.28515625" style="32" customWidth="1"/>
    <col min="14089" max="14089" width="12.7109375" style="32" customWidth="1"/>
    <col min="14090" max="14332" width="15" style="32"/>
    <col min="14333" max="14333" width="28" style="32" bestFit="1" customWidth="1"/>
    <col min="14334" max="14334" width="69.42578125" style="32" customWidth="1"/>
    <col min="14335" max="14335" width="22.140625" style="32" bestFit="1" customWidth="1"/>
    <col min="14336" max="14336" width="14.5703125" style="32" bestFit="1" customWidth="1"/>
    <col min="14337" max="14337" width="13.7109375" style="32" bestFit="1" customWidth="1"/>
    <col min="14338" max="14340" width="11.28515625" style="32" customWidth="1"/>
    <col min="14341" max="14342" width="11.85546875" style="32" customWidth="1"/>
    <col min="14343" max="14344" width="11.28515625" style="32" customWidth="1"/>
    <col min="14345" max="14345" width="12.7109375" style="32" customWidth="1"/>
    <col min="14346" max="14588" width="15" style="32"/>
    <col min="14589" max="14589" width="28" style="32" bestFit="1" customWidth="1"/>
    <col min="14590" max="14590" width="69.42578125" style="32" customWidth="1"/>
    <col min="14591" max="14591" width="22.140625" style="32" bestFit="1" customWidth="1"/>
    <col min="14592" max="14592" width="14.5703125" style="32" bestFit="1" customWidth="1"/>
    <col min="14593" max="14593" width="13.7109375" style="32" bestFit="1" customWidth="1"/>
    <col min="14594" max="14596" width="11.28515625" style="32" customWidth="1"/>
    <col min="14597" max="14598" width="11.85546875" style="32" customWidth="1"/>
    <col min="14599" max="14600" width="11.28515625" style="32" customWidth="1"/>
    <col min="14601" max="14601" width="12.7109375" style="32" customWidth="1"/>
    <col min="14602" max="14844" width="15" style="32"/>
    <col min="14845" max="14845" width="28" style="32" bestFit="1" customWidth="1"/>
    <col min="14846" max="14846" width="69.42578125" style="32" customWidth="1"/>
    <col min="14847" max="14847" width="22.140625" style="32" bestFit="1" customWidth="1"/>
    <col min="14848" max="14848" width="14.5703125" style="32" bestFit="1" customWidth="1"/>
    <col min="14849" max="14849" width="13.7109375" style="32" bestFit="1" customWidth="1"/>
    <col min="14850" max="14852" width="11.28515625" style="32" customWidth="1"/>
    <col min="14853" max="14854" width="11.85546875" style="32" customWidth="1"/>
    <col min="14855" max="14856" width="11.28515625" style="32" customWidth="1"/>
    <col min="14857" max="14857" width="12.7109375" style="32" customWidth="1"/>
    <col min="14858" max="15100" width="15" style="32"/>
    <col min="15101" max="15101" width="28" style="32" bestFit="1" customWidth="1"/>
    <col min="15102" max="15102" width="69.42578125" style="32" customWidth="1"/>
    <col min="15103" max="15103" width="22.140625" style="32" bestFit="1" customWidth="1"/>
    <col min="15104" max="15104" width="14.5703125" style="32" bestFit="1" customWidth="1"/>
    <col min="15105" max="15105" width="13.7109375" style="32" bestFit="1" customWidth="1"/>
    <col min="15106" max="15108" width="11.28515625" style="32" customWidth="1"/>
    <col min="15109" max="15110" width="11.85546875" style="32" customWidth="1"/>
    <col min="15111" max="15112" width="11.28515625" style="32" customWidth="1"/>
    <col min="15113" max="15113" width="12.7109375" style="32" customWidth="1"/>
    <col min="15114" max="15356" width="15" style="32"/>
    <col min="15357" max="15357" width="28" style="32" bestFit="1" customWidth="1"/>
    <col min="15358" max="15358" width="69.42578125" style="32" customWidth="1"/>
    <col min="15359" max="15359" width="22.140625" style="32" bestFit="1" customWidth="1"/>
    <col min="15360" max="15360" width="14.5703125" style="32" bestFit="1" customWidth="1"/>
    <col min="15361" max="15361" width="13.7109375" style="32" bestFit="1" customWidth="1"/>
    <col min="15362" max="15364" width="11.28515625" style="32" customWidth="1"/>
    <col min="15365" max="15366" width="11.85546875" style="32" customWidth="1"/>
    <col min="15367" max="15368" width="11.28515625" style="32" customWidth="1"/>
    <col min="15369" max="15369" width="12.7109375" style="32" customWidth="1"/>
    <col min="15370" max="15612" width="15" style="32"/>
    <col min="15613" max="15613" width="28" style="32" bestFit="1" customWidth="1"/>
    <col min="15614" max="15614" width="69.42578125" style="32" customWidth="1"/>
    <col min="15615" max="15615" width="22.140625" style="32" bestFit="1" customWidth="1"/>
    <col min="15616" max="15616" width="14.5703125" style="32" bestFit="1" customWidth="1"/>
    <col min="15617" max="15617" width="13.7109375" style="32" bestFit="1" customWidth="1"/>
    <col min="15618" max="15620" width="11.28515625" style="32" customWidth="1"/>
    <col min="15621" max="15622" width="11.85546875" style="32" customWidth="1"/>
    <col min="15623" max="15624" width="11.28515625" style="32" customWidth="1"/>
    <col min="15625" max="15625" width="12.7109375" style="32" customWidth="1"/>
    <col min="15626" max="15868" width="15" style="32"/>
    <col min="15869" max="15869" width="28" style="32" bestFit="1" customWidth="1"/>
    <col min="15870" max="15870" width="69.42578125" style="32" customWidth="1"/>
    <col min="15871" max="15871" width="22.140625" style="32" bestFit="1" customWidth="1"/>
    <col min="15872" max="15872" width="14.5703125" style="32" bestFit="1" customWidth="1"/>
    <col min="15873" max="15873" width="13.7109375" style="32" bestFit="1" customWidth="1"/>
    <col min="15874" max="15876" width="11.28515625" style="32" customWidth="1"/>
    <col min="15877" max="15878" width="11.85546875" style="32" customWidth="1"/>
    <col min="15879" max="15880" width="11.28515625" style="32" customWidth="1"/>
    <col min="15881" max="15881" width="12.7109375" style="32" customWidth="1"/>
    <col min="15882" max="16124" width="15" style="32"/>
    <col min="16125" max="16125" width="28" style="32" bestFit="1" customWidth="1"/>
    <col min="16126" max="16126" width="69.42578125" style="32" customWidth="1"/>
    <col min="16127" max="16127" width="22.140625" style="32" bestFit="1" customWidth="1"/>
    <col min="16128" max="16128" width="14.5703125" style="32" bestFit="1" customWidth="1"/>
    <col min="16129" max="16129" width="13.7109375" style="32" bestFit="1" customWidth="1"/>
    <col min="16130" max="16132" width="11.28515625" style="32" customWidth="1"/>
    <col min="16133" max="16134" width="11.85546875" style="32" customWidth="1"/>
    <col min="16135" max="16136" width="11.28515625" style="32" customWidth="1"/>
    <col min="16137" max="16137" width="12.7109375" style="32" customWidth="1"/>
    <col min="16138" max="16384" width="15" style="32"/>
  </cols>
  <sheetData>
    <row r="1" spans="1:16 16380:16380" s="45" customFormat="1" ht="38.450000000000003" customHeight="1" x14ac:dyDescent="0.2">
      <c r="A1" s="46" t="s">
        <v>0</v>
      </c>
      <c r="B1" s="46" t="s">
        <v>151</v>
      </c>
      <c r="C1" s="46" t="s">
        <v>152</v>
      </c>
      <c r="D1" s="47" t="s">
        <v>317</v>
      </c>
      <c r="E1" s="48" t="s">
        <v>1</v>
      </c>
      <c r="F1" s="49" t="s">
        <v>155</v>
      </c>
      <c r="G1" s="49" t="s">
        <v>318</v>
      </c>
      <c r="H1" s="49" t="s">
        <v>157</v>
      </c>
      <c r="I1" s="49" t="s">
        <v>158</v>
      </c>
      <c r="J1" s="49" t="s">
        <v>319</v>
      </c>
      <c r="K1" s="49" t="s">
        <v>320</v>
      </c>
      <c r="L1" s="49" t="s">
        <v>161</v>
      </c>
      <c r="M1" s="49" t="s">
        <v>162</v>
      </c>
      <c r="N1" s="49" t="s">
        <v>163</v>
      </c>
    </row>
    <row r="2" spans="1:16 16380:16380" s="13" customFormat="1" ht="12.75" x14ac:dyDescent="0.2">
      <c r="A2" s="55" t="s">
        <v>425</v>
      </c>
      <c r="B2" s="50"/>
      <c r="C2" s="50"/>
      <c r="D2" s="51"/>
      <c r="E2" s="52"/>
      <c r="F2" s="52"/>
      <c r="G2" s="52"/>
      <c r="H2" s="52"/>
      <c r="I2" s="52"/>
      <c r="J2" s="52"/>
      <c r="K2" s="52"/>
      <c r="L2" s="52"/>
    </row>
    <row r="3" spans="1:16 16380:16380" s="13" customFormat="1" ht="12.75" x14ac:dyDescent="0.2">
      <c r="A3" s="69" t="s">
        <v>476</v>
      </c>
      <c r="B3" s="14" t="s">
        <v>353</v>
      </c>
      <c r="C3" s="14" t="s">
        <v>354</v>
      </c>
      <c r="D3" s="14" t="s">
        <v>2</v>
      </c>
      <c r="E3" s="42">
        <f>SUM(F3:L3)</f>
        <v>8171</v>
      </c>
      <c r="F3" s="42">
        <v>2538</v>
      </c>
      <c r="G3" s="42">
        <v>4954</v>
      </c>
      <c r="H3" s="42">
        <v>539</v>
      </c>
      <c r="I3" s="42">
        <v>0</v>
      </c>
      <c r="J3" s="42">
        <v>0</v>
      </c>
      <c r="K3" s="42">
        <v>140</v>
      </c>
      <c r="L3" s="42">
        <v>0</v>
      </c>
      <c r="M3" s="78">
        <v>142800</v>
      </c>
      <c r="N3" s="15" t="s">
        <v>416</v>
      </c>
    </row>
    <row r="4" spans="1:16 16380:16380" s="13" customFormat="1" ht="12.75" x14ac:dyDescent="0.2">
      <c r="A4" s="69" t="s">
        <v>477</v>
      </c>
      <c r="B4" s="14" t="s">
        <v>454</v>
      </c>
      <c r="C4" s="14"/>
      <c r="D4" s="14"/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78">
        <v>177000</v>
      </c>
      <c r="N4" s="15"/>
    </row>
    <row r="5" spans="1:16 16380:16380" s="14" customFormat="1" ht="12.75" x14ac:dyDescent="0.2">
      <c r="A5" s="14" t="s">
        <v>107</v>
      </c>
      <c r="B5" s="14" t="s">
        <v>321</v>
      </c>
      <c r="C5" s="14" t="s">
        <v>322</v>
      </c>
      <c r="D5" s="69" t="s">
        <v>2</v>
      </c>
      <c r="E5" s="42">
        <f>SUM(F5:L5)</f>
        <v>3864</v>
      </c>
      <c r="F5" s="42">
        <v>0</v>
      </c>
      <c r="G5" s="42">
        <v>2812</v>
      </c>
      <c r="H5" s="42">
        <v>967</v>
      </c>
      <c r="I5" s="42">
        <v>0</v>
      </c>
      <c r="J5" s="42">
        <v>0</v>
      </c>
      <c r="K5" s="42">
        <v>85</v>
      </c>
      <c r="L5" s="42">
        <v>0</v>
      </c>
      <c r="M5" s="78">
        <v>80000</v>
      </c>
      <c r="N5" s="15" t="s">
        <v>416</v>
      </c>
      <c r="O5" s="13"/>
      <c r="P5" s="42"/>
    </row>
    <row r="6" spans="1:16 16380:16380" s="14" customFormat="1" ht="12.75" x14ac:dyDescent="0.2">
      <c r="A6" s="14" t="s">
        <v>108</v>
      </c>
      <c r="B6" s="14" t="s">
        <v>323</v>
      </c>
      <c r="C6" s="14" t="s">
        <v>324</v>
      </c>
      <c r="D6" s="14" t="s">
        <v>3</v>
      </c>
      <c r="E6" s="42">
        <f t="shared" ref="E6:E33" si="0">SUM(F6:L6)</f>
        <v>5269</v>
      </c>
      <c r="F6" s="42">
        <v>3088</v>
      </c>
      <c r="G6" s="42">
        <v>0</v>
      </c>
      <c r="H6" s="42">
        <v>2181</v>
      </c>
      <c r="I6" s="42">
        <v>0</v>
      </c>
      <c r="J6" s="42">
        <v>0</v>
      </c>
      <c r="K6" s="42">
        <v>0</v>
      </c>
      <c r="L6" s="42">
        <v>0</v>
      </c>
      <c r="M6" s="78">
        <v>129400</v>
      </c>
      <c r="N6" s="15" t="s">
        <v>416</v>
      </c>
      <c r="O6" s="13"/>
      <c r="P6" s="42"/>
    </row>
    <row r="7" spans="1:16 16380:16380" s="14" customFormat="1" ht="12.75" x14ac:dyDescent="0.2">
      <c r="A7" s="14" t="s">
        <v>109</v>
      </c>
      <c r="B7" s="69" t="s">
        <v>452</v>
      </c>
      <c r="C7" s="69" t="s">
        <v>470</v>
      </c>
      <c r="D7" s="14" t="s">
        <v>2</v>
      </c>
      <c r="E7" s="42">
        <f t="shared" si="0"/>
        <v>8855</v>
      </c>
      <c r="F7" s="42">
        <v>0</v>
      </c>
      <c r="G7" s="42">
        <v>8704</v>
      </c>
      <c r="H7" s="42">
        <v>0</v>
      </c>
      <c r="I7" s="42">
        <v>62</v>
      </c>
      <c r="J7" s="42">
        <v>0</v>
      </c>
      <c r="K7" s="42">
        <v>89</v>
      </c>
      <c r="L7" s="42">
        <v>0</v>
      </c>
      <c r="M7" s="78">
        <v>111695</v>
      </c>
      <c r="N7" s="15" t="s">
        <v>414</v>
      </c>
      <c r="O7" s="13"/>
      <c r="P7" s="42"/>
    </row>
    <row r="8" spans="1:16 16380:16380" s="14" customFormat="1" ht="12.75" x14ac:dyDescent="0.2">
      <c r="A8" s="69" t="s">
        <v>103</v>
      </c>
      <c r="B8" s="69" t="s">
        <v>453</v>
      </c>
      <c r="C8" s="14" t="s">
        <v>325</v>
      </c>
      <c r="D8" s="14" t="s">
        <v>2</v>
      </c>
      <c r="E8" s="42">
        <f t="shared" si="0"/>
        <v>15194</v>
      </c>
      <c r="F8" s="42">
        <v>4625</v>
      </c>
      <c r="G8" s="42">
        <v>5891</v>
      </c>
      <c r="H8" s="42">
        <v>3774</v>
      </c>
      <c r="I8" s="42">
        <v>318</v>
      </c>
      <c r="J8" s="42">
        <v>0</v>
      </c>
      <c r="K8" s="42">
        <v>586</v>
      </c>
      <c r="L8" s="42">
        <v>0</v>
      </c>
      <c r="M8" s="78">
        <v>346000</v>
      </c>
      <c r="N8" s="15" t="s">
        <v>416</v>
      </c>
      <c r="O8" s="13"/>
      <c r="P8" s="42"/>
    </row>
    <row r="9" spans="1:16 16380:16380" s="14" customFormat="1" ht="12.75" x14ac:dyDescent="0.2">
      <c r="A9" s="14" t="s">
        <v>92</v>
      </c>
      <c r="B9" s="14" t="s">
        <v>93</v>
      </c>
      <c r="C9" s="14" t="s">
        <v>326</v>
      </c>
      <c r="D9" s="14" t="s">
        <v>2</v>
      </c>
      <c r="E9" s="42">
        <f t="shared" si="0"/>
        <v>3237</v>
      </c>
      <c r="F9" s="42">
        <v>0</v>
      </c>
      <c r="G9" s="42">
        <v>2088</v>
      </c>
      <c r="H9" s="42">
        <v>0</v>
      </c>
      <c r="I9" s="42">
        <v>977</v>
      </c>
      <c r="J9" s="42">
        <v>0</v>
      </c>
      <c r="K9" s="42">
        <v>172</v>
      </c>
      <c r="L9" s="42">
        <v>0</v>
      </c>
      <c r="M9" s="78">
        <v>61000</v>
      </c>
      <c r="N9" s="15" t="s">
        <v>413</v>
      </c>
      <c r="O9" s="13"/>
      <c r="P9" s="42"/>
    </row>
    <row r="10" spans="1:16 16380:16380" s="14" customFormat="1" ht="12.75" x14ac:dyDescent="0.2">
      <c r="A10" s="14" t="s">
        <v>96</v>
      </c>
      <c r="B10" s="14" t="s">
        <v>327</v>
      </c>
      <c r="C10" s="14" t="s">
        <v>328</v>
      </c>
      <c r="D10" s="69" t="s">
        <v>4</v>
      </c>
      <c r="E10" s="42">
        <f t="shared" si="0"/>
        <v>1993</v>
      </c>
      <c r="F10" s="42">
        <v>0</v>
      </c>
      <c r="G10" s="42">
        <v>0</v>
      </c>
      <c r="H10" s="42">
        <v>275</v>
      </c>
      <c r="I10" s="42">
        <v>0</v>
      </c>
      <c r="J10" s="42">
        <v>1689</v>
      </c>
      <c r="K10" s="42">
        <v>29</v>
      </c>
      <c r="L10" s="42">
        <v>0</v>
      </c>
      <c r="M10" s="78">
        <v>38600</v>
      </c>
      <c r="N10" s="15" t="s">
        <v>413</v>
      </c>
      <c r="O10" s="13"/>
      <c r="P10" s="42"/>
    </row>
    <row r="11" spans="1:16 16380:16380" s="14" customFormat="1" ht="12.75" x14ac:dyDescent="0.2">
      <c r="A11" s="14" t="s">
        <v>105</v>
      </c>
      <c r="B11" s="14" t="s">
        <v>329</v>
      </c>
      <c r="C11" s="14" t="s">
        <v>330</v>
      </c>
      <c r="D11" s="14" t="s">
        <v>2</v>
      </c>
      <c r="E11" s="42">
        <f t="shared" si="0"/>
        <v>5380</v>
      </c>
      <c r="F11" s="42">
        <v>1311</v>
      </c>
      <c r="G11" s="42">
        <v>3117</v>
      </c>
      <c r="H11" s="42">
        <v>689</v>
      </c>
      <c r="I11" s="42">
        <v>0</v>
      </c>
      <c r="J11" s="42">
        <v>0</v>
      </c>
      <c r="K11" s="42">
        <v>263</v>
      </c>
      <c r="L11" s="42">
        <v>0</v>
      </c>
      <c r="M11" s="78">
        <v>94600</v>
      </c>
      <c r="N11" s="15" t="s">
        <v>416</v>
      </c>
      <c r="O11" s="13"/>
      <c r="P11" s="42"/>
    </row>
    <row r="12" spans="1:16 16380:16380" s="14" customFormat="1" ht="12.75" x14ac:dyDescent="0.2">
      <c r="A12" s="14" t="s">
        <v>104</v>
      </c>
      <c r="B12" s="14" t="s">
        <v>331</v>
      </c>
      <c r="C12" s="14" t="s">
        <v>332</v>
      </c>
      <c r="D12" s="14" t="s">
        <v>3</v>
      </c>
      <c r="E12" s="42">
        <f t="shared" si="0"/>
        <v>5888</v>
      </c>
      <c r="F12" s="42">
        <v>2236</v>
      </c>
      <c r="G12" s="42">
        <v>1285</v>
      </c>
      <c r="H12" s="42">
        <v>2364</v>
      </c>
      <c r="I12" s="42">
        <v>0</v>
      </c>
      <c r="J12" s="42">
        <v>0</v>
      </c>
      <c r="K12" s="42">
        <v>3</v>
      </c>
      <c r="L12" s="42">
        <v>0</v>
      </c>
      <c r="M12" s="78">
        <v>124200</v>
      </c>
      <c r="N12" s="74" t="s">
        <v>413</v>
      </c>
      <c r="O12" s="13"/>
      <c r="P12" s="42"/>
      <c r="XEZ12" s="42"/>
    </row>
    <row r="13" spans="1:16 16380:16380" s="14" customFormat="1" ht="12.75" x14ac:dyDescent="0.2">
      <c r="A13" s="14" t="s">
        <v>97</v>
      </c>
      <c r="B13" s="14" t="s">
        <v>333</v>
      </c>
      <c r="C13" s="14" t="s">
        <v>334</v>
      </c>
      <c r="D13" s="14" t="s">
        <v>3</v>
      </c>
      <c r="E13" s="42">
        <f t="shared" si="0"/>
        <v>5723</v>
      </c>
      <c r="F13" s="42">
        <v>1510</v>
      </c>
      <c r="G13" s="42">
        <v>829</v>
      </c>
      <c r="H13" s="42">
        <v>3109</v>
      </c>
      <c r="I13" s="42">
        <v>260</v>
      </c>
      <c r="J13" s="42">
        <v>0</v>
      </c>
      <c r="K13" s="42">
        <v>15</v>
      </c>
      <c r="L13" s="42">
        <v>0</v>
      </c>
      <c r="M13" s="78">
        <v>31146</v>
      </c>
      <c r="N13" s="74" t="s">
        <v>413</v>
      </c>
      <c r="O13" s="13"/>
      <c r="P13" s="42"/>
    </row>
    <row r="14" spans="1:16 16380:16380" s="14" customFormat="1" ht="12.75" x14ac:dyDescent="0.2">
      <c r="A14" s="14" t="s">
        <v>335</v>
      </c>
      <c r="B14" s="14" t="s">
        <v>336</v>
      </c>
      <c r="C14" s="69" t="s">
        <v>471</v>
      </c>
      <c r="D14" s="14" t="s">
        <v>2</v>
      </c>
      <c r="E14" s="42">
        <f t="shared" si="0"/>
        <v>54898</v>
      </c>
      <c r="F14" s="42">
        <v>0</v>
      </c>
      <c r="G14" s="42">
        <v>54898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78">
        <v>1026000</v>
      </c>
      <c r="N14" s="15" t="s">
        <v>416</v>
      </c>
      <c r="O14" s="13"/>
      <c r="P14" s="42"/>
    </row>
    <row r="15" spans="1:16 16380:16380" s="14" customFormat="1" ht="12.75" x14ac:dyDescent="0.2">
      <c r="A15" s="14" t="s">
        <v>95</v>
      </c>
      <c r="B15" s="14" t="s">
        <v>337</v>
      </c>
      <c r="C15" s="69" t="s">
        <v>431</v>
      </c>
      <c r="D15" s="69" t="s">
        <v>4</v>
      </c>
      <c r="E15" s="42">
        <f t="shared" si="0"/>
        <v>2003</v>
      </c>
      <c r="F15" s="42">
        <v>0</v>
      </c>
      <c r="G15" s="42">
        <v>1993</v>
      </c>
      <c r="H15" s="42">
        <v>0</v>
      </c>
      <c r="I15" s="42">
        <v>0</v>
      </c>
      <c r="J15" s="42">
        <v>0</v>
      </c>
      <c r="K15" s="42">
        <v>0</v>
      </c>
      <c r="L15" s="42">
        <v>10</v>
      </c>
      <c r="M15" s="78">
        <v>65150</v>
      </c>
      <c r="N15" s="15" t="s">
        <v>414</v>
      </c>
      <c r="O15" s="13"/>
      <c r="P15" s="42"/>
    </row>
    <row r="16" spans="1:16 16380:16380" s="14" customFormat="1" ht="12.75" x14ac:dyDescent="0.2">
      <c r="A16" s="14" t="s">
        <v>135</v>
      </c>
      <c r="B16" s="14" t="s">
        <v>338</v>
      </c>
      <c r="C16" s="53">
        <v>2004</v>
      </c>
      <c r="D16" s="14" t="s">
        <v>2</v>
      </c>
      <c r="E16" s="42">
        <f t="shared" si="0"/>
        <v>5114</v>
      </c>
      <c r="F16" s="42">
        <v>0</v>
      </c>
      <c r="G16" s="42">
        <v>5114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78">
        <v>98000</v>
      </c>
      <c r="N16" s="15" t="s">
        <v>416</v>
      </c>
      <c r="O16" s="13"/>
      <c r="P16" s="42"/>
    </row>
    <row r="17" spans="1:16" s="14" customFormat="1" ht="12.75" x14ac:dyDescent="0.2">
      <c r="A17" s="14" t="s">
        <v>98</v>
      </c>
      <c r="B17" s="14" t="s">
        <v>339</v>
      </c>
      <c r="C17" s="53" t="s">
        <v>340</v>
      </c>
      <c r="D17" s="14" t="s">
        <v>3</v>
      </c>
      <c r="E17" s="42">
        <f t="shared" si="0"/>
        <v>36678</v>
      </c>
      <c r="F17" s="42">
        <v>0</v>
      </c>
      <c r="G17" s="42">
        <v>8134</v>
      </c>
      <c r="H17" s="42">
        <v>9190</v>
      </c>
      <c r="I17" s="42">
        <f>19200-17480</f>
        <v>1720</v>
      </c>
      <c r="J17" s="42">
        <v>17480</v>
      </c>
      <c r="K17" s="42">
        <v>154</v>
      </c>
      <c r="L17" s="42">
        <v>0</v>
      </c>
      <c r="M17" s="78">
        <v>882000</v>
      </c>
      <c r="N17" s="15" t="s">
        <v>413</v>
      </c>
      <c r="O17" s="13"/>
      <c r="P17" s="42"/>
    </row>
    <row r="18" spans="1:16" s="14" customFormat="1" ht="12.75" x14ac:dyDescent="0.2">
      <c r="A18" s="14" t="s">
        <v>99</v>
      </c>
      <c r="B18" s="14" t="s">
        <v>341</v>
      </c>
      <c r="C18" s="14" t="s">
        <v>342</v>
      </c>
      <c r="D18" s="14" t="s">
        <v>3</v>
      </c>
      <c r="E18" s="42">
        <f t="shared" si="0"/>
        <v>19428</v>
      </c>
      <c r="F18" s="42">
        <v>4990</v>
      </c>
      <c r="G18" s="42">
        <v>2602</v>
      </c>
      <c r="H18" s="42">
        <v>11353</v>
      </c>
      <c r="I18" s="42">
        <v>0</v>
      </c>
      <c r="J18" s="42">
        <v>0</v>
      </c>
      <c r="K18" s="42">
        <v>483</v>
      </c>
      <c r="L18" s="42">
        <v>0</v>
      </c>
      <c r="M18" s="78">
        <v>426000</v>
      </c>
      <c r="N18" s="15" t="s">
        <v>413</v>
      </c>
      <c r="O18" s="13"/>
      <c r="P18" s="42"/>
    </row>
    <row r="19" spans="1:16" s="14" customFormat="1" ht="12.75" x14ac:dyDescent="0.2">
      <c r="A19" s="19" t="s">
        <v>343</v>
      </c>
      <c r="B19" s="19" t="s">
        <v>344</v>
      </c>
      <c r="C19" s="54">
        <v>2012</v>
      </c>
      <c r="D19" s="19" t="s">
        <v>3</v>
      </c>
      <c r="E19" s="42">
        <f t="shared" si="0"/>
        <v>11551</v>
      </c>
      <c r="F19" s="42">
        <v>0</v>
      </c>
      <c r="G19" s="42">
        <v>0</v>
      </c>
      <c r="H19" s="42">
        <v>9275</v>
      </c>
      <c r="I19" s="42">
        <v>1522</v>
      </c>
      <c r="J19" s="42">
        <v>0</v>
      </c>
      <c r="K19" s="42">
        <v>185</v>
      </c>
      <c r="L19" s="42">
        <v>569</v>
      </c>
      <c r="M19" s="78">
        <v>511000</v>
      </c>
      <c r="N19" s="15" t="s">
        <v>412</v>
      </c>
      <c r="O19" s="13"/>
      <c r="P19" s="42"/>
    </row>
    <row r="20" spans="1:16" s="14" customFormat="1" ht="12.75" x14ac:dyDescent="0.2">
      <c r="A20" s="19" t="s">
        <v>144</v>
      </c>
      <c r="B20" s="19" t="s">
        <v>145</v>
      </c>
      <c r="C20" s="54">
        <v>2012</v>
      </c>
      <c r="D20" s="19" t="s">
        <v>2</v>
      </c>
      <c r="E20" s="42">
        <f t="shared" si="0"/>
        <v>4701</v>
      </c>
      <c r="F20" s="42">
        <v>0</v>
      </c>
      <c r="G20" s="42">
        <v>4697</v>
      </c>
      <c r="H20" s="42">
        <v>0</v>
      </c>
      <c r="I20" s="42">
        <v>0</v>
      </c>
      <c r="J20" s="42">
        <v>0</v>
      </c>
      <c r="K20" s="42">
        <v>4</v>
      </c>
      <c r="L20" s="42">
        <v>0</v>
      </c>
      <c r="M20" s="78">
        <v>134000</v>
      </c>
      <c r="N20" s="15" t="s">
        <v>415</v>
      </c>
      <c r="O20" s="13"/>
      <c r="P20" s="42"/>
    </row>
    <row r="21" spans="1:16" s="14" customFormat="1" ht="12.75" x14ac:dyDescent="0.2">
      <c r="A21" s="14" t="s">
        <v>100</v>
      </c>
      <c r="B21" s="14" t="s">
        <v>345</v>
      </c>
      <c r="C21" s="15" t="s">
        <v>346</v>
      </c>
      <c r="D21" s="14" t="s">
        <v>2</v>
      </c>
      <c r="E21" s="42">
        <f t="shared" si="0"/>
        <v>5254</v>
      </c>
      <c r="F21" s="42">
        <v>0</v>
      </c>
      <c r="G21" s="42">
        <v>4981</v>
      </c>
      <c r="H21" s="42">
        <v>209</v>
      </c>
      <c r="I21" s="42">
        <v>0</v>
      </c>
      <c r="J21" s="42">
        <v>0</v>
      </c>
      <c r="K21" s="42">
        <v>64</v>
      </c>
      <c r="L21" s="42">
        <v>0</v>
      </c>
      <c r="M21" s="78">
        <v>106600</v>
      </c>
      <c r="N21" s="15" t="s">
        <v>416</v>
      </c>
      <c r="O21" s="13"/>
      <c r="P21" s="42"/>
    </row>
    <row r="22" spans="1:16" s="14" customFormat="1" ht="12.75" x14ac:dyDescent="0.2">
      <c r="A22" s="14" t="s">
        <v>101</v>
      </c>
      <c r="B22" s="14" t="s">
        <v>347</v>
      </c>
      <c r="C22" s="14" t="s">
        <v>348</v>
      </c>
      <c r="D22" s="14" t="s">
        <v>2</v>
      </c>
      <c r="E22" s="42">
        <f t="shared" si="0"/>
        <v>10477</v>
      </c>
      <c r="F22" s="42">
        <v>0</v>
      </c>
      <c r="G22" s="42">
        <v>7332</v>
      </c>
      <c r="H22" s="42">
        <v>3046</v>
      </c>
      <c r="I22" s="42">
        <v>0</v>
      </c>
      <c r="J22" s="42">
        <v>0</v>
      </c>
      <c r="K22" s="42">
        <v>99</v>
      </c>
      <c r="L22" s="42">
        <v>0</v>
      </c>
      <c r="M22" s="78">
        <v>217000</v>
      </c>
      <c r="N22" s="15" t="s">
        <v>414</v>
      </c>
      <c r="O22" s="13"/>
      <c r="P22" s="42"/>
    </row>
    <row r="23" spans="1:16" s="14" customFormat="1" ht="12.75" x14ac:dyDescent="0.2">
      <c r="A23" s="14" t="s">
        <v>141</v>
      </c>
      <c r="B23" s="15" t="s">
        <v>433</v>
      </c>
      <c r="C23" s="53">
        <v>2012</v>
      </c>
      <c r="D23" s="14" t="s">
        <v>2</v>
      </c>
      <c r="E23" s="42">
        <f t="shared" si="0"/>
        <v>16678</v>
      </c>
      <c r="F23" s="42">
        <v>0</v>
      </c>
      <c r="G23" s="42">
        <v>16172</v>
      </c>
      <c r="H23" s="42">
        <v>0</v>
      </c>
      <c r="I23" s="42">
        <v>0</v>
      </c>
      <c r="J23" s="42">
        <v>0</v>
      </c>
      <c r="K23" s="42">
        <v>506</v>
      </c>
      <c r="L23" s="42">
        <v>0</v>
      </c>
      <c r="M23" s="78">
        <v>479000</v>
      </c>
      <c r="N23" s="15" t="s">
        <v>414</v>
      </c>
      <c r="O23" s="13"/>
      <c r="P23" s="42"/>
    </row>
    <row r="24" spans="1:16" s="14" customFormat="1" ht="12.75" x14ac:dyDescent="0.2">
      <c r="A24" s="14" t="s">
        <v>106</v>
      </c>
      <c r="B24" s="14" t="s">
        <v>349</v>
      </c>
      <c r="C24" s="14" t="s">
        <v>350</v>
      </c>
      <c r="D24" s="14" t="s">
        <v>2</v>
      </c>
      <c r="E24" s="42">
        <f t="shared" si="0"/>
        <v>2997</v>
      </c>
      <c r="F24" s="42">
        <v>0</v>
      </c>
      <c r="G24" s="42">
        <v>1980</v>
      </c>
      <c r="H24" s="42">
        <v>726</v>
      </c>
      <c r="I24" s="42">
        <v>272</v>
      </c>
      <c r="J24" s="42">
        <v>0</v>
      </c>
      <c r="K24" s="42">
        <v>19</v>
      </c>
      <c r="L24" s="42">
        <v>0</v>
      </c>
      <c r="M24" s="78">
        <v>56000</v>
      </c>
      <c r="N24" s="74" t="s">
        <v>413</v>
      </c>
      <c r="O24" s="13"/>
      <c r="P24" s="42"/>
    </row>
    <row r="25" spans="1:16" s="14" customFormat="1" ht="12.75" x14ac:dyDescent="0.2">
      <c r="A25" s="14" t="s">
        <v>94</v>
      </c>
      <c r="B25" s="14" t="s">
        <v>351</v>
      </c>
      <c r="C25" s="14" t="s">
        <v>352</v>
      </c>
      <c r="D25" s="14" t="s">
        <v>2</v>
      </c>
      <c r="E25" s="42">
        <f t="shared" si="0"/>
        <v>14222</v>
      </c>
      <c r="F25" s="42">
        <v>0</v>
      </c>
      <c r="G25" s="42">
        <f>4741+5585</f>
        <v>10326</v>
      </c>
      <c r="H25" s="42">
        <f>853+1571</f>
        <v>2424</v>
      </c>
      <c r="I25" s="42">
        <v>627</v>
      </c>
      <c r="J25" s="42">
        <v>0</v>
      </c>
      <c r="K25" s="42">
        <f>295+419</f>
        <v>714</v>
      </c>
      <c r="L25" s="42">
        <v>131</v>
      </c>
      <c r="M25" s="78">
        <v>270000</v>
      </c>
      <c r="N25" s="74" t="s">
        <v>426</v>
      </c>
      <c r="O25" s="13"/>
      <c r="P25" s="42"/>
    </row>
    <row r="26" spans="1:16" s="14" customFormat="1" ht="12.75" x14ac:dyDescent="0.2">
      <c r="A26" s="14" t="s">
        <v>355</v>
      </c>
      <c r="B26" s="14" t="s">
        <v>356</v>
      </c>
      <c r="C26" s="53">
        <v>2000</v>
      </c>
      <c r="D26" s="14" t="s">
        <v>2</v>
      </c>
      <c r="E26" s="42">
        <f t="shared" si="0"/>
        <v>5117</v>
      </c>
      <c r="F26" s="42">
        <v>0</v>
      </c>
      <c r="G26" s="42">
        <v>5117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78">
        <v>108000</v>
      </c>
      <c r="N26" s="15" t="s">
        <v>414</v>
      </c>
      <c r="O26" s="13"/>
      <c r="P26" s="42"/>
    </row>
    <row r="27" spans="1:16" s="14" customFormat="1" ht="12.75" x14ac:dyDescent="0.2">
      <c r="A27" s="14" t="s">
        <v>110</v>
      </c>
      <c r="B27" s="14" t="s">
        <v>111</v>
      </c>
      <c r="C27" s="15" t="s">
        <v>432</v>
      </c>
      <c r="D27" s="14" t="s">
        <v>3</v>
      </c>
      <c r="E27" s="42">
        <f t="shared" si="0"/>
        <v>5590</v>
      </c>
      <c r="F27" s="42">
        <v>0</v>
      </c>
      <c r="G27" s="42">
        <v>1706</v>
      </c>
      <c r="H27" s="42">
        <v>3761</v>
      </c>
      <c r="I27" s="42">
        <v>0</v>
      </c>
      <c r="J27" s="42">
        <v>0</v>
      </c>
      <c r="K27" s="42">
        <v>123</v>
      </c>
      <c r="L27" s="42">
        <v>0</v>
      </c>
      <c r="M27" s="78">
        <v>97000</v>
      </c>
      <c r="N27" s="15" t="s">
        <v>416</v>
      </c>
      <c r="O27" s="13"/>
      <c r="P27" s="42"/>
    </row>
    <row r="28" spans="1:16" s="14" customFormat="1" ht="12.75" x14ac:dyDescent="0.2">
      <c r="A28" s="69" t="s">
        <v>480</v>
      </c>
      <c r="B28" s="69" t="s">
        <v>481</v>
      </c>
      <c r="C28" s="22">
        <v>2019</v>
      </c>
      <c r="E28" s="42">
        <f t="shared" si="0"/>
        <v>6699</v>
      </c>
      <c r="F28" s="42"/>
      <c r="G28" s="42">
        <v>5626</v>
      </c>
      <c r="H28" s="42">
        <v>193</v>
      </c>
      <c r="I28" s="42">
        <v>0</v>
      </c>
      <c r="J28" s="42">
        <v>0</v>
      </c>
      <c r="K28" s="42">
        <v>141</v>
      </c>
      <c r="L28" s="42">
        <v>739</v>
      </c>
      <c r="M28" s="78">
        <v>129000</v>
      </c>
      <c r="N28" s="15" t="s">
        <v>414</v>
      </c>
      <c r="O28" s="13"/>
      <c r="P28" s="42"/>
    </row>
    <row r="29" spans="1:16" s="14" customFormat="1" ht="12.75" x14ac:dyDescent="0.2">
      <c r="A29" s="14" t="s">
        <v>357</v>
      </c>
      <c r="B29" s="14" t="s">
        <v>358</v>
      </c>
      <c r="C29" s="53">
        <v>1992</v>
      </c>
      <c r="D29" s="14" t="s">
        <v>2</v>
      </c>
      <c r="E29" s="42">
        <f t="shared" si="0"/>
        <v>7114</v>
      </c>
      <c r="F29" s="42">
        <v>0</v>
      </c>
      <c r="G29" s="42">
        <v>6757</v>
      </c>
      <c r="H29" s="42">
        <v>0</v>
      </c>
      <c r="I29" s="42">
        <v>25</v>
      </c>
      <c r="J29" s="42">
        <v>0</v>
      </c>
      <c r="K29" s="42">
        <v>172</v>
      </c>
      <c r="L29" s="42">
        <v>160</v>
      </c>
      <c r="M29" s="78">
        <v>91664</v>
      </c>
      <c r="N29" s="15" t="s">
        <v>416</v>
      </c>
      <c r="O29" s="13"/>
      <c r="P29" s="42"/>
    </row>
    <row r="30" spans="1:16" s="14" customFormat="1" ht="12.75" x14ac:dyDescent="0.2">
      <c r="A30" s="14" t="s">
        <v>359</v>
      </c>
      <c r="B30" s="14" t="s">
        <v>360</v>
      </c>
      <c r="C30" s="14" t="s">
        <v>361</v>
      </c>
      <c r="D30" s="14" t="s">
        <v>2</v>
      </c>
      <c r="E30" s="42">
        <f t="shared" si="0"/>
        <v>11231</v>
      </c>
      <c r="F30" s="42">
        <v>0</v>
      </c>
      <c r="G30" s="42">
        <v>6449</v>
      </c>
      <c r="H30" s="42">
        <v>0</v>
      </c>
      <c r="I30" s="42">
        <v>0</v>
      </c>
      <c r="J30" s="42">
        <v>0</v>
      </c>
      <c r="K30" s="42">
        <v>496</v>
      </c>
      <c r="L30" s="42">
        <v>4286</v>
      </c>
      <c r="M30" s="78">
        <v>53303</v>
      </c>
      <c r="N30" s="42">
        <v>0</v>
      </c>
      <c r="O30" s="13"/>
      <c r="P30" s="42"/>
    </row>
    <row r="31" spans="1:16" s="14" customFormat="1" ht="12.75" x14ac:dyDescent="0.2">
      <c r="A31" s="14" t="s">
        <v>142</v>
      </c>
      <c r="B31" s="14" t="s">
        <v>362</v>
      </c>
      <c r="C31" s="53">
        <v>2012</v>
      </c>
      <c r="D31" s="14" t="s">
        <v>2</v>
      </c>
      <c r="E31" s="42">
        <f t="shared" si="0"/>
        <v>8100</v>
      </c>
      <c r="F31" s="42">
        <v>0</v>
      </c>
      <c r="G31" s="42">
        <v>8100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78">
        <v>182336</v>
      </c>
      <c r="N31" s="15" t="s">
        <v>418</v>
      </c>
      <c r="O31" s="13"/>
      <c r="P31" s="42"/>
    </row>
    <row r="32" spans="1:16" s="14" customFormat="1" ht="12.75" x14ac:dyDescent="0.2">
      <c r="A32" s="14" t="s">
        <v>128</v>
      </c>
      <c r="B32" s="14" t="s">
        <v>363</v>
      </c>
      <c r="C32" s="14" t="s">
        <v>364</v>
      </c>
      <c r="D32" s="14" t="s">
        <v>3</v>
      </c>
      <c r="E32" s="42">
        <f t="shared" si="0"/>
        <v>2508</v>
      </c>
      <c r="F32" s="42">
        <v>690</v>
      </c>
      <c r="G32" s="42">
        <v>1040</v>
      </c>
      <c r="H32" s="42">
        <v>209</v>
      </c>
      <c r="I32" s="42">
        <v>569</v>
      </c>
      <c r="J32" s="42">
        <v>0</v>
      </c>
      <c r="K32" s="42">
        <v>0</v>
      </c>
      <c r="L32" s="42">
        <v>0</v>
      </c>
      <c r="M32" s="78">
        <v>51200</v>
      </c>
      <c r="N32" s="15" t="s">
        <v>427</v>
      </c>
      <c r="O32" s="13"/>
      <c r="P32" s="42"/>
    </row>
    <row r="33" spans="1:16" s="14" customFormat="1" ht="12.75" x14ac:dyDescent="0.2">
      <c r="A33" s="14" t="s">
        <v>102</v>
      </c>
      <c r="B33" s="14" t="s">
        <v>365</v>
      </c>
      <c r="C33" s="14" t="s">
        <v>366</v>
      </c>
      <c r="D33" s="14" t="s">
        <v>3</v>
      </c>
      <c r="E33" s="42">
        <f t="shared" si="0"/>
        <v>2335</v>
      </c>
      <c r="F33" s="42">
        <v>1126</v>
      </c>
      <c r="G33" s="42">
        <v>187</v>
      </c>
      <c r="H33" s="42">
        <v>1022</v>
      </c>
      <c r="I33" s="42">
        <v>0</v>
      </c>
      <c r="J33" s="42">
        <v>0</v>
      </c>
      <c r="K33" s="42">
        <v>0</v>
      </c>
      <c r="L33" s="42">
        <v>0</v>
      </c>
      <c r="M33" s="78">
        <v>61800</v>
      </c>
      <c r="N33" s="15" t="s">
        <v>427</v>
      </c>
      <c r="O33" s="13"/>
      <c r="P33" s="42"/>
    </row>
    <row r="34" spans="1:16" s="14" customFormat="1" ht="12.75" x14ac:dyDescent="0.2">
      <c r="E34" s="42"/>
      <c r="F34" s="42"/>
      <c r="G34" s="42"/>
      <c r="H34" s="42"/>
      <c r="I34" s="42"/>
      <c r="J34" s="42"/>
      <c r="K34" s="42"/>
      <c r="L34" s="42"/>
      <c r="M34" s="68"/>
      <c r="N34" s="15"/>
      <c r="P34" s="42"/>
    </row>
    <row r="35" spans="1:16" s="14" customFormat="1" ht="12.75" x14ac:dyDescent="0.2">
      <c r="A35" s="31" t="s">
        <v>475</v>
      </c>
      <c r="E35" s="81">
        <f>SUM(E3:E34)</f>
        <v>296269</v>
      </c>
      <c r="F35" s="81">
        <f t="shared" ref="F35:M35" si="1">SUM(F3:F34)</f>
        <v>22114</v>
      </c>
      <c r="G35" s="81">
        <f t="shared" si="1"/>
        <v>182891</v>
      </c>
      <c r="H35" s="81">
        <f t="shared" si="1"/>
        <v>55306</v>
      </c>
      <c r="I35" s="81">
        <f t="shared" si="1"/>
        <v>6352</v>
      </c>
      <c r="J35" s="81">
        <f t="shared" si="1"/>
        <v>19169</v>
      </c>
      <c r="K35" s="81">
        <f t="shared" si="1"/>
        <v>4542</v>
      </c>
      <c r="L35" s="81">
        <f t="shared" si="1"/>
        <v>5895</v>
      </c>
      <c r="M35" s="81">
        <f t="shared" si="1"/>
        <v>6381494</v>
      </c>
      <c r="N35" s="80"/>
      <c r="P35" s="42"/>
    </row>
    <row r="36" spans="1:16" s="28" customFormat="1" x14ac:dyDescent="0.25">
      <c r="A36" s="21"/>
      <c r="E36" s="71"/>
      <c r="F36" s="56"/>
      <c r="G36" s="56"/>
      <c r="H36" s="56"/>
      <c r="I36" s="56"/>
      <c r="J36" s="56"/>
      <c r="K36" s="56"/>
      <c r="L36" s="56"/>
      <c r="M36" s="56"/>
    </row>
    <row r="38" spans="1:16" x14ac:dyDescent="0.25">
      <c r="E38" s="35"/>
    </row>
    <row r="39" spans="1:16" x14ac:dyDescent="0.25">
      <c r="M39" s="35"/>
    </row>
    <row r="40" spans="1:16" x14ac:dyDescent="0.25">
      <c r="M40" s="35"/>
    </row>
    <row r="41" spans="1:16" x14ac:dyDescent="0.25">
      <c r="E41" s="35"/>
      <c r="G41" s="35"/>
      <c r="H41" s="35"/>
      <c r="I41" s="35"/>
      <c r="J41" s="35"/>
      <c r="K41" s="35"/>
      <c r="L41" s="35"/>
    </row>
    <row r="44" spans="1:16" x14ac:dyDescent="0.25">
      <c r="E44" s="35"/>
    </row>
  </sheetData>
  <pageMargins left="0.7" right="0.7" top="0.75" bottom="0.75" header="0.3" footer="0.3"/>
  <pageSetup paperSize="9" scale="65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ColWidth="14.7109375" defaultRowHeight="15" x14ac:dyDescent="0.25"/>
  <cols>
    <col min="1" max="1" width="32.7109375" style="32" customWidth="1"/>
    <col min="2" max="2" width="76.42578125" style="32" bestFit="1" customWidth="1"/>
    <col min="3" max="3" width="22.140625" style="32" bestFit="1" customWidth="1"/>
    <col min="4" max="4" width="12" style="32" bestFit="1" customWidth="1"/>
    <col min="5" max="5" width="13.7109375" style="32" customWidth="1"/>
    <col min="6" max="8" width="11.28515625" style="32" customWidth="1"/>
    <col min="9" max="9" width="12" style="32" customWidth="1"/>
    <col min="10" max="12" width="11.28515625" style="32" customWidth="1"/>
    <col min="13" max="13" width="15.28515625" style="32" customWidth="1"/>
    <col min="14" max="14" width="16.42578125" style="32" customWidth="1"/>
    <col min="15" max="254" width="14.7109375" style="32"/>
    <col min="255" max="255" width="32.7109375" style="32" customWidth="1"/>
    <col min="256" max="256" width="76.42578125" style="32" bestFit="1" customWidth="1"/>
    <col min="257" max="257" width="22.140625" style="32" bestFit="1" customWidth="1"/>
    <col min="258" max="258" width="12" style="32" bestFit="1" customWidth="1"/>
    <col min="259" max="259" width="13.7109375" style="32" customWidth="1"/>
    <col min="260" max="262" width="11.28515625" style="32" customWidth="1"/>
    <col min="263" max="263" width="12" style="32" customWidth="1"/>
    <col min="264" max="266" width="11.28515625" style="32" customWidth="1"/>
    <col min="267" max="267" width="15.28515625" style="32" customWidth="1"/>
    <col min="268" max="269" width="16.42578125" style="32" customWidth="1"/>
    <col min="270" max="510" width="14.7109375" style="32"/>
    <col min="511" max="511" width="32.7109375" style="32" customWidth="1"/>
    <col min="512" max="512" width="76.42578125" style="32" bestFit="1" customWidth="1"/>
    <col min="513" max="513" width="22.140625" style="32" bestFit="1" customWidth="1"/>
    <col min="514" max="514" width="12" style="32" bestFit="1" customWidth="1"/>
    <col min="515" max="515" width="13.7109375" style="32" customWidth="1"/>
    <col min="516" max="518" width="11.28515625" style="32" customWidth="1"/>
    <col min="519" max="519" width="12" style="32" customWidth="1"/>
    <col min="520" max="522" width="11.28515625" style="32" customWidth="1"/>
    <col min="523" max="523" width="15.28515625" style="32" customWidth="1"/>
    <col min="524" max="525" width="16.42578125" style="32" customWidth="1"/>
    <col min="526" max="766" width="14.7109375" style="32"/>
    <col min="767" max="767" width="32.7109375" style="32" customWidth="1"/>
    <col min="768" max="768" width="76.42578125" style="32" bestFit="1" customWidth="1"/>
    <col min="769" max="769" width="22.140625" style="32" bestFit="1" customWidth="1"/>
    <col min="770" max="770" width="12" style="32" bestFit="1" customWidth="1"/>
    <col min="771" max="771" width="13.7109375" style="32" customWidth="1"/>
    <col min="772" max="774" width="11.28515625" style="32" customWidth="1"/>
    <col min="775" max="775" width="12" style="32" customWidth="1"/>
    <col min="776" max="778" width="11.28515625" style="32" customWidth="1"/>
    <col min="779" max="779" width="15.28515625" style="32" customWidth="1"/>
    <col min="780" max="781" width="16.42578125" style="32" customWidth="1"/>
    <col min="782" max="1022" width="14.7109375" style="32"/>
    <col min="1023" max="1023" width="32.7109375" style="32" customWidth="1"/>
    <col min="1024" max="1024" width="76.42578125" style="32" bestFit="1" customWidth="1"/>
    <col min="1025" max="1025" width="22.140625" style="32" bestFit="1" customWidth="1"/>
    <col min="1026" max="1026" width="12" style="32" bestFit="1" customWidth="1"/>
    <col min="1027" max="1027" width="13.7109375" style="32" customWidth="1"/>
    <col min="1028" max="1030" width="11.28515625" style="32" customWidth="1"/>
    <col min="1031" max="1031" width="12" style="32" customWidth="1"/>
    <col min="1032" max="1034" width="11.28515625" style="32" customWidth="1"/>
    <col min="1035" max="1035" width="15.28515625" style="32" customWidth="1"/>
    <col min="1036" max="1037" width="16.42578125" style="32" customWidth="1"/>
    <col min="1038" max="1278" width="14.7109375" style="32"/>
    <col min="1279" max="1279" width="32.7109375" style="32" customWidth="1"/>
    <col min="1280" max="1280" width="76.42578125" style="32" bestFit="1" customWidth="1"/>
    <col min="1281" max="1281" width="22.140625" style="32" bestFit="1" customWidth="1"/>
    <col min="1282" max="1282" width="12" style="32" bestFit="1" customWidth="1"/>
    <col min="1283" max="1283" width="13.7109375" style="32" customWidth="1"/>
    <col min="1284" max="1286" width="11.28515625" style="32" customWidth="1"/>
    <col min="1287" max="1287" width="12" style="32" customWidth="1"/>
    <col min="1288" max="1290" width="11.28515625" style="32" customWidth="1"/>
    <col min="1291" max="1291" width="15.28515625" style="32" customWidth="1"/>
    <col min="1292" max="1293" width="16.42578125" style="32" customWidth="1"/>
    <col min="1294" max="1534" width="14.7109375" style="32"/>
    <col min="1535" max="1535" width="32.7109375" style="32" customWidth="1"/>
    <col min="1536" max="1536" width="76.42578125" style="32" bestFit="1" customWidth="1"/>
    <col min="1537" max="1537" width="22.140625" style="32" bestFit="1" customWidth="1"/>
    <col min="1538" max="1538" width="12" style="32" bestFit="1" customWidth="1"/>
    <col min="1539" max="1539" width="13.7109375" style="32" customWidth="1"/>
    <col min="1540" max="1542" width="11.28515625" style="32" customWidth="1"/>
    <col min="1543" max="1543" width="12" style="32" customWidth="1"/>
    <col min="1544" max="1546" width="11.28515625" style="32" customWidth="1"/>
    <col min="1547" max="1547" width="15.28515625" style="32" customWidth="1"/>
    <col min="1548" max="1549" width="16.42578125" style="32" customWidth="1"/>
    <col min="1550" max="1790" width="14.7109375" style="32"/>
    <col min="1791" max="1791" width="32.7109375" style="32" customWidth="1"/>
    <col min="1792" max="1792" width="76.42578125" style="32" bestFit="1" customWidth="1"/>
    <col min="1793" max="1793" width="22.140625" style="32" bestFit="1" customWidth="1"/>
    <col min="1794" max="1794" width="12" style="32" bestFit="1" customWidth="1"/>
    <col min="1795" max="1795" width="13.7109375" style="32" customWidth="1"/>
    <col min="1796" max="1798" width="11.28515625" style="32" customWidth="1"/>
    <col min="1799" max="1799" width="12" style="32" customWidth="1"/>
    <col min="1800" max="1802" width="11.28515625" style="32" customWidth="1"/>
    <col min="1803" max="1803" width="15.28515625" style="32" customWidth="1"/>
    <col min="1804" max="1805" width="16.42578125" style="32" customWidth="1"/>
    <col min="1806" max="2046" width="14.7109375" style="32"/>
    <col min="2047" max="2047" width="32.7109375" style="32" customWidth="1"/>
    <col min="2048" max="2048" width="76.42578125" style="32" bestFit="1" customWidth="1"/>
    <col min="2049" max="2049" width="22.140625" style="32" bestFit="1" customWidth="1"/>
    <col min="2050" max="2050" width="12" style="32" bestFit="1" customWidth="1"/>
    <col min="2051" max="2051" width="13.7109375" style="32" customWidth="1"/>
    <col min="2052" max="2054" width="11.28515625" style="32" customWidth="1"/>
    <col min="2055" max="2055" width="12" style="32" customWidth="1"/>
    <col min="2056" max="2058" width="11.28515625" style="32" customWidth="1"/>
    <col min="2059" max="2059" width="15.28515625" style="32" customWidth="1"/>
    <col min="2060" max="2061" width="16.42578125" style="32" customWidth="1"/>
    <col min="2062" max="2302" width="14.7109375" style="32"/>
    <col min="2303" max="2303" width="32.7109375" style="32" customWidth="1"/>
    <col min="2304" max="2304" width="76.42578125" style="32" bestFit="1" customWidth="1"/>
    <col min="2305" max="2305" width="22.140625" style="32" bestFit="1" customWidth="1"/>
    <col min="2306" max="2306" width="12" style="32" bestFit="1" customWidth="1"/>
    <col min="2307" max="2307" width="13.7109375" style="32" customWidth="1"/>
    <col min="2308" max="2310" width="11.28515625" style="32" customWidth="1"/>
    <col min="2311" max="2311" width="12" style="32" customWidth="1"/>
    <col min="2312" max="2314" width="11.28515625" style="32" customWidth="1"/>
    <col min="2315" max="2315" width="15.28515625" style="32" customWidth="1"/>
    <col min="2316" max="2317" width="16.42578125" style="32" customWidth="1"/>
    <col min="2318" max="2558" width="14.7109375" style="32"/>
    <col min="2559" max="2559" width="32.7109375" style="32" customWidth="1"/>
    <col min="2560" max="2560" width="76.42578125" style="32" bestFit="1" customWidth="1"/>
    <col min="2561" max="2561" width="22.140625" style="32" bestFit="1" customWidth="1"/>
    <col min="2562" max="2562" width="12" style="32" bestFit="1" customWidth="1"/>
    <col min="2563" max="2563" width="13.7109375" style="32" customWidth="1"/>
    <col min="2564" max="2566" width="11.28515625" style="32" customWidth="1"/>
    <col min="2567" max="2567" width="12" style="32" customWidth="1"/>
    <col min="2568" max="2570" width="11.28515625" style="32" customWidth="1"/>
    <col min="2571" max="2571" width="15.28515625" style="32" customWidth="1"/>
    <col min="2572" max="2573" width="16.42578125" style="32" customWidth="1"/>
    <col min="2574" max="2814" width="14.7109375" style="32"/>
    <col min="2815" max="2815" width="32.7109375" style="32" customWidth="1"/>
    <col min="2816" max="2816" width="76.42578125" style="32" bestFit="1" customWidth="1"/>
    <col min="2817" max="2817" width="22.140625" style="32" bestFit="1" customWidth="1"/>
    <col min="2818" max="2818" width="12" style="32" bestFit="1" customWidth="1"/>
    <col min="2819" max="2819" width="13.7109375" style="32" customWidth="1"/>
    <col min="2820" max="2822" width="11.28515625" style="32" customWidth="1"/>
    <col min="2823" max="2823" width="12" style="32" customWidth="1"/>
    <col min="2824" max="2826" width="11.28515625" style="32" customWidth="1"/>
    <col min="2827" max="2827" width="15.28515625" style="32" customWidth="1"/>
    <col min="2828" max="2829" width="16.42578125" style="32" customWidth="1"/>
    <col min="2830" max="3070" width="14.7109375" style="32"/>
    <col min="3071" max="3071" width="32.7109375" style="32" customWidth="1"/>
    <col min="3072" max="3072" width="76.42578125" style="32" bestFit="1" customWidth="1"/>
    <col min="3073" max="3073" width="22.140625" style="32" bestFit="1" customWidth="1"/>
    <col min="3074" max="3074" width="12" style="32" bestFit="1" customWidth="1"/>
    <col min="3075" max="3075" width="13.7109375" style="32" customWidth="1"/>
    <col min="3076" max="3078" width="11.28515625" style="32" customWidth="1"/>
    <col min="3079" max="3079" width="12" style="32" customWidth="1"/>
    <col min="3080" max="3082" width="11.28515625" style="32" customWidth="1"/>
    <col min="3083" max="3083" width="15.28515625" style="32" customWidth="1"/>
    <col min="3084" max="3085" width="16.42578125" style="32" customWidth="1"/>
    <col min="3086" max="3326" width="14.7109375" style="32"/>
    <col min="3327" max="3327" width="32.7109375" style="32" customWidth="1"/>
    <col min="3328" max="3328" width="76.42578125" style="32" bestFit="1" customWidth="1"/>
    <col min="3329" max="3329" width="22.140625" style="32" bestFit="1" customWidth="1"/>
    <col min="3330" max="3330" width="12" style="32" bestFit="1" customWidth="1"/>
    <col min="3331" max="3331" width="13.7109375" style="32" customWidth="1"/>
    <col min="3332" max="3334" width="11.28515625" style="32" customWidth="1"/>
    <col min="3335" max="3335" width="12" style="32" customWidth="1"/>
    <col min="3336" max="3338" width="11.28515625" style="32" customWidth="1"/>
    <col min="3339" max="3339" width="15.28515625" style="32" customWidth="1"/>
    <col min="3340" max="3341" width="16.42578125" style="32" customWidth="1"/>
    <col min="3342" max="3582" width="14.7109375" style="32"/>
    <col min="3583" max="3583" width="32.7109375" style="32" customWidth="1"/>
    <col min="3584" max="3584" width="76.42578125" style="32" bestFit="1" customWidth="1"/>
    <col min="3585" max="3585" width="22.140625" style="32" bestFit="1" customWidth="1"/>
    <col min="3586" max="3586" width="12" style="32" bestFit="1" customWidth="1"/>
    <col min="3587" max="3587" width="13.7109375" style="32" customWidth="1"/>
    <col min="3588" max="3590" width="11.28515625" style="32" customWidth="1"/>
    <col min="3591" max="3591" width="12" style="32" customWidth="1"/>
    <col min="3592" max="3594" width="11.28515625" style="32" customWidth="1"/>
    <col min="3595" max="3595" width="15.28515625" style="32" customWidth="1"/>
    <col min="3596" max="3597" width="16.42578125" style="32" customWidth="1"/>
    <col min="3598" max="3838" width="14.7109375" style="32"/>
    <col min="3839" max="3839" width="32.7109375" style="32" customWidth="1"/>
    <col min="3840" max="3840" width="76.42578125" style="32" bestFit="1" customWidth="1"/>
    <col min="3841" max="3841" width="22.140625" style="32" bestFit="1" customWidth="1"/>
    <col min="3842" max="3842" width="12" style="32" bestFit="1" customWidth="1"/>
    <col min="3843" max="3843" width="13.7109375" style="32" customWidth="1"/>
    <col min="3844" max="3846" width="11.28515625" style="32" customWidth="1"/>
    <col min="3847" max="3847" width="12" style="32" customWidth="1"/>
    <col min="3848" max="3850" width="11.28515625" style="32" customWidth="1"/>
    <col min="3851" max="3851" width="15.28515625" style="32" customWidth="1"/>
    <col min="3852" max="3853" width="16.42578125" style="32" customWidth="1"/>
    <col min="3854" max="4094" width="14.7109375" style="32"/>
    <col min="4095" max="4095" width="32.7109375" style="32" customWidth="1"/>
    <col min="4096" max="4096" width="76.42578125" style="32" bestFit="1" customWidth="1"/>
    <col min="4097" max="4097" width="22.140625" style="32" bestFit="1" customWidth="1"/>
    <col min="4098" max="4098" width="12" style="32" bestFit="1" customWidth="1"/>
    <col min="4099" max="4099" width="13.7109375" style="32" customWidth="1"/>
    <col min="4100" max="4102" width="11.28515625" style="32" customWidth="1"/>
    <col min="4103" max="4103" width="12" style="32" customWidth="1"/>
    <col min="4104" max="4106" width="11.28515625" style="32" customWidth="1"/>
    <col min="4107" max="4107" width="15.28515625" style="32" customWidth="1"/>
    <col min="4108" max="4109" width="16.42578125" style="32" customWidth="1"/>
    <col min="4110" max="4350" width="14.7109375" style="32"/>
    <col min="4351" max="4351" width="32.7109375" style="32" customWidth="1"/>
    <col min="4352" max="4352" width="76.42578125" style="32" bestFit="1" customWidth="1"/>
    <col min="4353" max="4353" width="22.140625" style="32" bestFit="1" customWidth="1"/>
    <col min="4354" max="4354" width="12" style="32" bestFit="1" customWidth="1"/>
    <col min="4355" max="4355" width="13.7109375" style="32" customWidth="1"/>
    <col min="4356" max="4358" width="11.28515625" style="32" customWidth="1"/>
    <col min="4359" max="4359" width="12" style="32" customWidth="1"/>
    <col min="4360" max="4362" width="11.28515625" style="32" customWidth="1"/>
    <col min="4363" max="4363" width="15.28515625" style="32" customWidth="1"/>
    <col min="4364" max="4365" width="16.42578125" style="32" customWidth="1"/>
    <col min="4366" max="4606" width="14.7109375" style="32"/>
    <col min="4607" max="4607" width="32.7109375" style="32" customWidth="1"/>
    <col min="4608" max="4608" width="76.42578125" style="32" bestFit="1" customWidth="1"/>
    <col min="4609" max="4609" width="22.140625" style="32" bestFit="1" customWidth="1"/>
    <col min="4610" max="4610" width="12" style="32" bestFit="1" customWidth="1"/>
    <col min="4611" max="4611" width="13.7109375" style="32" customWidth="1"/>
    <col min="4612" max="4614" width="11.28515625" style="32" customWidth="1"/>
    <col min="4615" max="4615" width="12" style="32" customWidth="1"/>
    <col min="4616" max="4618" width="11.28515625" style="32" customWidth="1"/>
    <col min="4619" max="4619" width="15.28515625" style="32" customWidth="1"/>
    <col min="4620" max="4621" width="16.42578125" style="32" customWidth="1"/>
    <col min="4622" max="4862" width="14.7109375" style="32"/>
    <col min="4863" max="4863" width="32.7109375" style="32" customWidth="1"/>
    <col min="4864" max="4864" width="76.42578125" style="32" bestFit="1" customWidth="1"/>
    <col min="4865" max="4865" width="22.140625" style="32" bestFit="1" customWidth="1"/>
    <col min="4866" max="4866" width="12" style="32" bestFit="1" customWidth="1"/>
    <col min="4867" max="4867" width="13.7109375" style="32" customWidth="1"/>
    <col min="4868" max="4870" width="11.28515625" style="32" customWidth="1"/>
    <col min="4871" max="4871" width="12" style="32" customWidth="1"/>
    <col min="4872" max="4874" width="11.28515625" style="32" customWidth="1"/>
    <col min="4875" max="4875" width="15.28515625" style="32" customWidth="1"/>
    <col min="4876" max="4877" width="16.42578125" style="32" customWidth="1"/>
    <col min="4878" max="5118" width="14.7109375" style="32"/>
    <col min="5119" max="5119" width="32.7109375" style="32" customWidth="1"/>
    <col min="5120" max="5120" width="76.42578125" style="32" bestFit="1" customWidth="1"/>
    <col min="5121" max="5121" width="22.140625" style="32" bestFit="1" customWidth="1"/>
    <col min="5122" max="5122" width="12" style="32" bestFit="1" customWidth="1"/>
    <col min="5123" max="5123" width="13.7109375" style="32" customWidth="1"/>
    <col min="5124" max="5126" width="11.28515625" style="32" customWidth="1"/>
    <col min="5127" max="5127" width="12" style="32" customWidth="1"/>
    <col min="5128" max="5130" width="11.28515625" style="32" customWidth="1"/>
    <col min="5131" max="5131" width="15.28515625" style="32" customWidth="1"/>
    <col min="5132" max="5133" width="16.42578125" style="32" customWidth="1"/>
    <col min="5134" max="5374" width="14.7109375" style="32"/>
    <col min="5375" max="5375" width="32.7109375" style="32" customWidth="1"/>
    <col min="5376" max="5376" width="76.42578125" style="32" bestFit="1" customWidth="1"/>
    <col min="5377" max="5377" width="22.140625" style="32" bestFit="1" customWidth="1"/>
    <col min="5378" max="5378" width="12" style="32" bestFit="1" customWidth="1"/>
    <col min="5379" max="5379" width="13.7109375" style="32" customWidth="1"/>
    <col min="5380" max="5382" width="11.28515625" style="32" customWidth="1"/>
    <col min="5383" max="5383" width="12" style="32" customWidth="1"/>
    <col min="5384" max="5386" width="11.28515625" style="32" customWidth="1"/>
    <col min="5387" max="5387" width="15.28515625" style="32" customWidth="1"/>
    <col min="5388" max="5389" width="16.42578125" style="32" customWidth="1"/>
    <col min="5390" max="5630" width="14.7109375" style="32"/>
    <col min="5631" max="5631" width="32.7109375" style="32" customWidth="1"/>
    <col min="5632" max="5632" width="76.42578125" style="32" bestFit="1" customWidth="1"/>
    <col min="5633" max="5633" width="22.140625" style="32" bestFit="1" customWidth="1"/>
    <col min="5634" max="5634" width="12" style="32" bestFit="1" customWidth="1"/>
    <col min="5635" max="5635" width="13.7109375" style="32" customWidth="1"/>
    <col min="5636" max="5638" width="11.28515625" style="32" customWidth="1"/>
    <col min="5639" max="5639" width="12" style="32" customWidth="1"/>
    <col min="5640" max="5642" width="11.28515625" style="32" customWidth="1"/>
    <col min="5643" max="5643" width="15.28515625" style="32" customWidth="1"/>
    <col min="5644" max="5645" width="16.42578125" style="32" customWidth="1"/>
    <col min="5646" max="5886" width="14.7109375" style="32"/>
    <col min="5887" max="5887" width="32.7109375" style="32" customWidth="1"/>
    <col min="5888" max="5888" width="76.42578125" style="32" bestFit="1" customWidth="1"/>
    <col min="5889" max="5889" width="22.140625" style="32" bestFit="1" customWidth="1"/>
    <col min="5890" max="5890" width="12" style="32" bestFit="1" customWidth="1"/>
    <col min="5891" max="5891" width="13.7109375" style="32" customWidth="1"/>
    <col min="5892" max="5894" width="11.28515625" style="32" customWidth="1"/>
    <col min="5895" max="5895" width="12" style="32" customWidth="1"/>
    <col min="5896" max="5898" width="11.28515625" style="32" customWidth="1"/>
    <col min="5899" max="5899" width="15.28515625" style="32" customWidth="1"/>
    <col min="5900" max="5901" width="16.42578125" style="32" customWidth="1"/>
    <col min="5902" max="6142" width="14.7109375" style="32"/>
    <col min="6143" max="6143" width="32.7109375" style="32" customWidth="1"/>
    <col min="6144" max="6144" width="76.42578125" style="32" bestFit="1" customWidth="1"/>
    <col min="6145" max="6145" width="22.140625" style="32" bestFit="1" customWidth="1"/>
    <col min="6146" max="6146" width="12" style="32" bestFit="1" customWidth="1"/>
    <col min="6147" max="6147" width="13.7109375" style="32" customWidth="1"/>
    <col min="6148" max="6150" width="11.28515625" style="32" customWidth="1"/>
    <col min="6151" max="6151" width="12" style="32" customWidth="1"/>
    <col min="6152" max="6154" width="11.28515625" style="32" customWidth="1"/>
    <col min="6155" max="6155" width="15.28515625" style="32" customWidth="1"/>
    <col min="6156" max="6157" width="16.42578125" style="32" customWidth="1"/>
    <col min="6158" max="6398" width="14.7109375" style="32"/>
    <col min="6399" max="6399" width="32.7109375" style="32" customWidth="1"/>
    <col min="6400" max="6400" width="76.42578125" style="32" bestFit="1" customWidth="1"/>
    <col min="6401" max="6401" width="22.140625" style="32" bestFit="1" customWidth="1"/>
    <col min="6402" max="6402" width="12" style="32" bestFit="1" customWidth="1"/>
    <col min="6403" max="6403" width="13.7109375" style="32" customWidth="1"/>
    <col min="6404" max="6406" width="11.28515625" style="32" customWidth="1"/>
    <col min="6407" max="6407" width="12" style="32" customWidth="1"/>
    <col min="6408" max="6410" width="11.28515625" style="32" customWidth="1"/>
    <col min="6411" max="6411" width="15.28515625" style="32" customWidth="1"/>
    <col min="6412" max="6413" width="16.42578125" style="32" customWidth="1"/>
    <col min="6414" max="6654" width="14.7109375" style="32"/>
    <col min="6655" max="6655" width="32.7109375" style="32" customWidth="1"/>
    <col min="6656" max="6656" width="76.42578125" style="32" bestFit="1" customWidth="1"/>
    <col min="6657" max="6657" width="22.140625" style="32" bestFit="1" customWidth="1"/>
    <col min="6658" max="6658" width="12" style="32" bestFit="1" customWidth="1"/>
    <col min="6659" max="6659" width="13.7109375" style="32" customWidth="1"/>
    <col min="6660" max="6662" width="11.28515625" style="32" customWidth="1"/>
    <col min="6663" max="6663" width="12" style="32" customWidth="1"/>
    <col min="6664" max="6666" width="11.28515625" style="32" customWidth="1"/>
    <col min="6667" max="6667" width="15.28515625" style="32" customWidth="1"/>
    <col min="6668" max="6669" width="16.42578125" style="32" customWidth="1"/>
    <col min="6670" max="6910" width="14.7109375" style="32"/>
    <col min="6911" max="6911" width="32.7109375" style="32" customWidth="1"/>
    <col min="6912" max="6912" width="76.42578125" style="32" bestFit="1" customWidth="1"/>
    <col min="6913" max="6913" width="22.140625" style="32" bestFit="1" customWidth="1"/>
    <col min="6914" max="6914" width="12" style="32" bestFit="1" customWidth="1"/>
    <col min="6915" max="6915" width="13.7109375" style="32" customWidth="1"/>
    <col min="6916" max="6918" width="11.28515625" style="32" customWidth="1"/>
    <col min="6919" max="6919" width="12" style="32" customWidth="1"/>
    <col min="6920" max="6922" width="11.28515625" style="32" customWidth="1"/>
    <col min="6923" max="6923" width="15.28515625" style="32" customWidth="1"/>
    <col min="6924" max="6925" width="16.42578125" style="32" customWidth="1"/>
    <col min="6926" max="7166" width="14.7109375" style="32"/>
    <col min="7167" max="7167" width="32.7109375" style="32" customWidth="1"/>
    <col min="7168" max="7168" width="76.42578125" style="32" bestFit="1" customWidth="1"/>
    <col min="7169" max="7169" width="22.140625" style="32" bestFit="1" customWidth="1"/>
    <col min="7170" max="7170" width="12" style="32" bestFit="1" customWidth="1"/>
    <col min="7171" max="7171" width="13.7109375" style="32" customWidth="1"/>
    <col min="7172" max="7174" width="11.28515625" style="32" customWidth="1"/>
    <col min="7175" max="7175" width="12" style="32" customWidth="1"/>
    <col min="7176" max="7178" width="11.28515625" style="32" customWidth="1"/>
    <col min="7179" max="7179" width="15.28515625" style="32" customWidth="1"/>
    <col min="7180" max="7181" width="16.42578125" style="32" customWidth="1"/>
    <col min="7182" max="7422" width="14.7109375" style="32"/>
    <col min="7423" max="7423" width="32.7109375" style="32" customWidth="1"/>
    <col min="7424" max="7424" width="76.42578125" style="32" bestFit="1" customWidth="1"/>
    <col min="7425" max="7425" width="22.140625" style="32" bestFit="1" customWidth="1"/>
    <col min="7426" max="7426" width="12" style="32" bestFit="1" customWidth="1"/>
    <col min="7427" max="7427" width="13.7109375" style="32" customWidth="1"/>
    <col min="7428" max="7430" width="11.28515625" style="32" customWidth="1"/>
    <col min="7431" max="7431" width="12" style="32" customWidth="1"/>
    <col min="7432" max="7434" width="11.28515625" style="32" customWidth="1"/>
    <col min="7435" max="7435" width="15.28515625" style="32" customWidth="1"/>
    <col min="7436" max="7437" width="16.42578125" style="32" customWidth="1"/>
    <col min="7438" max="7678" width="14.7109375" style="32"/>
    <col min="7679" max="7679" width="32.7109375" style="32" customWidth="1"/>
    <col min="7680" max="7680" width="76.42578125" style="32" bestFit="1" customWidth="1"/>
    <col min="7681" max="7681" width="22.140625" style="32" bestFit="1" customWidth="1"/>
    <col min="7682" max="7682" width="12" style="32" bestFit="1" customWidth="1"/>
    <col min="7683" max="7683" width="13.7109375" style="32" customWidth="1"/>
    <col min="7684" max="7686" width="11.28515625" style="32" customWidth="1"/>
    <col min="7687" max="7687" width="12" style="32" customWidth="1"/>
    <col min="7688" max="7690" width="11.28515625" style="32" customWidth="1"/>
    <col min="7691" max="7691" width="15.28515625" style="32" customWidth="1"/>
    <col min="7692" max="7693" width="16.42578125" style="32" customWidth="1"/>
    <col min="7694" max="7934" width="14.7109375" style="32"/>
    <col min="7935" max="7935" width="32.7109375" style="32" customWidth="1"/>
    <col min="7936" max="7936" width="76.42578125" style="32" bestFit="1" customWidth="1"/>
    <col min="7937" max="7937" width="22.140625" style="32" bestFit="1" customWidth="1"/>
    <col min="7938" max="7938" width="12" style="32" bestFit="1" customWidth="1"/>
    <col min="7939" max="7939" width="13.7109375" style="32" customWidth="1"/>
    <col min="7940" max="7942" width="11.28515625" style="32" customWidth="1"/>
    <col min="7943" max="7943" width="12" style="32" customWidth="1"/>
    <col min="7944" max="7946" width="11.28515625" style="32" customWidth="1"/>
    <col min="7947" max="7947" width="15.28515625" style="32" customWidth="1"/>
    <col min="7948" max="7949" width="16.42578125" style="32" customWidth="1"/>
    <col min="7950" max="8190" width="14.7109375" style="32"/>
    <col min="8191" max="8191" width="32.7109375" style="32" customWidth="1"/>
    <col min="8192" max="8192" width="76.42578125" style="32" bestFit="1" customWidth="1"/>
    <col min="8193" max="8193" width="22.140625" style="32" bestFit="1" customWidth="1"/>
    <col min="8194" max="8194" width="12" style="32" bestFit="1" customWidth="1"/>
    <col min="8195" max="8195" width="13.7109375" style="32" customWidth="1"/>
    <col min="8196" max="8198" width="11.28515625" style="32" customWidth="1"/>
    <col min="8199" max="8199" width="12" style="32" customWidth="1"/>
    <col min="8200" max="8202" width="11.28515625" style="32" customWidth="1"/>
    <col min="8203" max="8203" width="15.28515625" style="32" customWidth="1"/>
    <col min="8204" max="8205" width="16.42578125" style="32" customWidth="1"/>
    <col min="8206" max="8446" width="14.7109375" style="32"/>
    <col min="8447" max="8447" width="32.7109375" style="32" customWidth="1"/>
    <col min="8448" max="8448" width="76.42578125" style="32" bestFit="1" customWidth="1"/>
    <col min="8449" max="8449" width="22.140625" style="32" bestFit="1" customWidth="1"/>
    <col min="8450" max="8450" width="12" style="32" bestFit="1" customWidth="1"/>
    <col min="8451" max="8451" width="13.7109375" style="32" customWidth="1"/>
    <col min="8452" max="8454" width="11.28515625" style="32" customWidth="1"/>
    <col min="8455" max="8455" width="12" style="32" customWidth="1"/>
    <col min="8456" max="8458" width="11.28515625" style="32" customWidth="1"/>
    <col min="8459" max="8459" width="15.28515625" style="32" customWidth="1"/>
    <col min="8460" max="8461" width="16.42578125" style="32" customWidth="1"/>
    <col min="8462" max="8702" width="14.7109375" style="32"/>
    <col min="8703" max="8703" width="32.7109375" style="32" customWidth="1"/>
    <col min="8704" max="8704" width="76.42578125" style="32" bestFit="1" customWidth="1"/>
    <col min="8705" max="8705" width="22.140625" style="32" bestFit="1" customWidth="1"/>
    <col min="8706" max="8706" width="12" style="32" bestFit="1" customWidth="1"/>
    <col min="8707" max="8707" width="13.7109375" style="32" customWidth="1"/>
    <col min="8708" max="8710" width="11.28515625" style="32" customWidth="1"/>
    <col min="8711" max="8711" width="12" style="32" customWidth="1"/>
    <col min="8712" max="8714" width="11.28515625" style="32" customWidth="1"/>
    <col min="8715" max="8715" width="15.28515625" style="32" customWidth="1"/>
    <col min="8716" max="8717" width="16.42578125" style="32" customWidth="1"/>
    <col min="8718" max="8958" width="14.7109375" style="32"/>
    <col min="8959" max="8959" width="32.7109375" style="32" customWidth="1"/>
    <col min="8960" max="8960" width="76.42578125" style="32" bestFit="1" customWidth="1"/>
    <col min="8961" max="8961" width="22.140625" style="32" bestFit="1" customWidth="1"/>
    <col min="8962" max="8962" width="12" style="32" bestFit="1" customWidth="1"/>
    <col min="8963" max="8963" width="13.7109375" style="32" customWidth="1"/>
    <col min="8964" max="8966" width="11.28515625" style="32" customWidth="1"/>
    <col min="8967" max="8967" width="12" style="32" customWidth="1"/>
    <col min="8968" max="8970" width="11.28515625" style="32" customWidth="1"/>
    <col min="8971" max="8971" width="15.28515625" style="32" customWidth="1"/>
    <col min="8972" max="8973" width="16.42578125" style="32" customWidth="1"/>
    <col min="8974" max="9214" width="14.7109375" style="32"/>
    <col min="9215" max="9215" width="32.7109375" style="32" customWidth="1"/>
    <col min="9216" max="9216" width="76.42578125" style="32" bestFit="1" customWidth="1"/>
    <col min="9217" max="9217" width="22.140625" style="32" bestFit="1" customWidth="1"/>
    <col min="9218" max="9218" width="12" style="32" bestFit="1" customWidth="1"/>
    <col min="9219" max="9219" width="13.7109375" style="32" customWidth="1"/>
    <col min="9220" max="9222" width="11.28515625" style="32" customWidth="1"/>
    <col min="9223" max="9223" width="12" style="32" customWidth="1"/>
    <col min="9224" max="9226" width="11.28515625" style="32" customWidth="1"/>
    <col min="9227" max="9227" width="15.28515625" style="32" customWidth="1"/>
    <col min="9228" max="9229" width="16.42578125" style="32" customWidth="1"/>
    <col min="9230" max="9470" width="14.7109375" style="32"/>
    <col min="9471" max="9471" width="32.7109375" style="32" customWidth="1"/>
    <col min="9472" max="9472" width="76.42578125" style="32" bestFit="1" customWidth="1"/>
    <col min="9473" max="9473" width="22.140625" style="32" bestFit="1" customWidth="1"/>
    <col min="9474" max="9474" width="12" style="32" bestFit="1" customWidth="1"/>
    <col min="9475" max="9475" width="13.7109375" style="32" customWidth="1"/>
    <col min="9476" max="9478" width="11.28515625" style="32" customWidth="1"/>
    <col min="9479" max="9479" width="12" style="32" customWidth="1"/>
    <col min="9480" max="9482" width="11.28515625" style="32" customWidth="1"/>
    <col min="9483" max="9483" width="15.28515625" style="32" customWidth="1"/>
    <col min="9484" max="9485" width="16.42578125" style="32" customWidth="1"/>
    <col min="9486" max="9726" width="14.7109375" style="32"/>
    <col min="9727" max="9727" width="32.7109375" style="32" customWidth="1"/>
    <col min="9728" max="9728" width="76.42578125" style="32" bestFit="1" customWidth="1"/>
    <col min="9729" max="9729" width="22.140625" style="32" bestFit="1" customWidth="1"/>
    <col min="9730" max="9730" width="12" style="32" bestFit="1" customWidth="1"/>
    <col min="9731" max="9731" width="13.7109375" style="32" customWidth="1"/>
    <col min="9732" max="9734" width="11.28515625" style="32" customWidth="1"/>
    <col min="9735" max="9735" width="12" style="32" customWidth="1"/>
    <col min="9736" max="9738" width="11.28515625" style="32" customWidth="1"/>
    <col min="9739" max="9739" width="15.28515625" style="32" customWidth="1"/>
    <col min="9740" max="9741" width="16.42578125" style="32" customWidth="1"/>
    <col min="9742" max="9982" width="14.7109375" style="32"/>
    <col min="9983" max="9983" width="32.7109375" style="32" customWidth="1"/>
    <col min="9984" max="9984" width="76.42578125" style="32" bestFit="1" customWidth="1"/>
    <col min="9985" max="9985" width="22.140625" style="32" bestFit="1" customWidth="1"/>
    <col min="9986" max="9986" width="12" style="32" bestFit="1" customWidth="1"/>
    <col min="9987" max="9987" width="13.7109375" style="32" customWidth="1"/>
    <col min="9988" max="9990" width="11.28515625" style="32" customWidth="1"/>
    <col min="9991" max="9991" width="12" style="32" customWidth="1"/>
    <col min="9992" max="9994" width="11.28515625" style="32" customWidth="1"/>
    <col min="9995" max="9995" width="15.28515625" style="32" customWidth="1"/>
    <col min="9996" max="9997" width="16.42578125" style="32" customWidth="1"/>
    <col min="9998" max="10238" width="14.7109375" style="32"/>
    <col min="10239" max="10239" width="32.7109375" style="32" customWidth="1"/>
    <col min="10240" max="10240" width="76.42578125" style="32" bestFit="1" customWidth="1"/>
    <col min="10241" max="10241" width="22.140625" style="32" bestFit="1" customWidth="1"/>
    <col min="10242" max="10242" width="12" style="32" bestFit="1" customWidth="1"/>
    <col min="10243" max="10243" width="13.7109375" style="32" customWidth="1"/>
    <col min="10244" max="10246" width="11.28515625" style="32" customWidth="1"/>
    <col min="10247" max="10247" width="12" style="32" customWidth="1"/>
    <col min="10248" max="10250" width="11.28515625" style="32" customWidth="1"/>
    <col min="10251" max="10251" width="15.28515625" style="32" customWidth="1"/>
    <col min="10252" max="10253" width="16.42578125" style="32" customWidth="1"/>
    <col min="10254" max="10494" width="14.7109375" style="32"/>
    <col min="10495" max="10495" width="32.7109375" style="32" customWidth="1"/>
    <col min="10496" max="10496" width="76.42578125" style="32" bestFit="1" customWidth="1"/>
    <col min="10497" max="10497" width="22.140625" style="32" bestFit="1" customWidth="1"/>
    <col min="10498" max="10498" width="12" style="32" bestFit="1" customWidth="1"/>
    <col min="10499" max="10499" width="13.7109375" style="32" customWidth="1"/>
    <col min="10500" max="10502" width="11.28515625" style="32" customWidth="1"/>
    <col min="10503" max="10503" width="12" style="32" customWidth="1"/>
    <col min="10504" max="10506" width="11.28515625" style="32" customWidth="1"/>
    <col min="10507" max="10507" width="15.28515625" style="32" customWidth="1"/>
    <col min="10508" max="10509" width="16.42578125" style="32" customWidth="1"/>
    <col min="10510" max="10750" width="14.7109375" style="32"/>
    <col min="10751" max="10751" width="32.7109375" style="32" customWidth="1"/>
    <col min="10752" max="10752" width="76.42578125" style="32" bestFit="1" customWidth="1"/>
    <col min="10753" max="10753" width="22.140625" style="32" bestFit="1" customWidth="1"/>
    <col min="10754" max="10754" width="12" style="32" bestFit="1" customWidth="1"/>
    <col min="10755" max="10755" width="13.7109375" style="32" customWidth="1"/>
    <col min="10756" max="10758" width="11.28515625" style="32" customWidth="1"/>
    <col min="10759" max="10759" width="12" style="32" customWidth="1"/>
    <col min="10760" max="10762" width="11.28515625" style="32" customWidth="1"/>
    <col min="10763" max="10763" width="15.28515625" style="32" customWidth="1"/>
    <col min="10764" max="10765" width="16.42578125" style="32" customWidth="1"/>
    <col min="10766" max="11006" width="14.7109375" style="32"/>
    <col min="11007" max="11007" width="32.7109375" style="32" customWidth="1"/>
    <col min="11008" max="11008" width="76.42578125" style="32" bestFit="1" customWidth="1"/>
    <col min="11009" max="11009" width="22.140625" style="32" bestFit="1" customWidth="1"/>
    <col min="11010" max="11010" width="12" style="32" bestFit="1" customWidth="1"/>
    <col min="11011" max="11011" width="13.7109375" style="32" customWidth="1"/>
    <col min="11012" max="11014" width="11.28515625" style="32" customWidth="1"/>
    <col min="11015" max="11015" width="12" style="32" customWidth="1"/>
    <col min="11016" max="11018" width="11.28515625" style="32" customWidth="1"/>
    <col min="11019" max="11019" width="15.28515625" style="32" customWidth="1"/>
    <col min="11020" max="11021" width="16.42578125" style="32" customWidth="1"/>
    <col min="11022" max="11262" width="14.7109375" style="32"/>
    <col min="11263" max="11263" width="32.7109375" style="32" customWidth="1"/>
    <col min="11264" max="11264" width="76.42578125" style="32" bestFit="1" customWidth="1"/>
    <col min="11265" max="11265" width="22.140625" style="32" bestFit="1" customWidth="1"/>
    <col min="11266" max="11266" width="12" style="32" bestFit="1" customWidth="1"/>
    <col min="11267" max="11267" width="13.7109375" style="32" customWidth="1"/>
    <col min="11268" max="11270" width="11.28515625" style="32" customWidth="1"/>
    <col min="11271" max="11271" width="12" style="32" customWidth="1"/>
    <col min="11272" max="11274" width="11.28515625" style="32" customWidth="1"/>
    <col min="11275" max="11275" width="15.28515625" style="32" customWidth="1"/>
    <col min="11276" max="11277" width="16.42578125" style="32" customWidth="1"/>
    <col min="11278" max="11518" width="14.7109375" style="32"/>
    <col min="11519" max="11519" width="32.7109375" style="32" customWidth="1"/>
    <col min="11520" max="11520" width="76.42578125" style="32" bestFit="1" customWidth="1"/>
    <col min="11521" max="11521" width="22.140625" style="32" bestFit="1" customWidth="1"/>
    <col min="11522" max="11522" width="12" style="32" bestFit="1" customWidth="1"/>
    <col min="11523" max="11523" width="13.7109375" style="32" customWidth="1"/>
    <col min="11524" max="11526" width="11.28515625" style="32" customWidth="1"/>
    <col min="11527" max="11527" width="12" style="32" customWidth="1"/>
    <col min="11528" max="11530" width="11.28515625" style="32" customWidth="1"/>
    <col min="11531" max="11531" width="15.28515625" style="32" customWidth="1"/>
    <col min="11532" max="11533" width="16.42578125" style="32" customWidth="1"/>
    <col min="11534" max="11774" width="14.7109375" style="32"/>
    <col min="11775" max="11775" width="32.7109375" style="32" customWidth="1"/>
    <col min="11776" max="11776" width="76.42578125" style="32" bestFit="1" customWidth="1"/>
    <col min="11777" max="11777" width="22.140625" style="32" bestFit="1" customWidth="1"/>
    <col min="11778" max="11778" width="12" style="32" bestFit="1" customWidth="1"/>
    <col min="11779" max="11779" width="13.7109375" style="32" customWidth="1"/>
    <col min="11780" max="11782" width="11.28515625" style="32" customWidth="1"/>
    <col min="11783" max="11783" width="12" style="32" customWidth="1"/>
    <col min="11784" max="11786" width="11.28515625" style="32" customWidth="1"/>
    <col min="11787" max="11787" width="15.28515625" style="32" customWidth="1"/>
    <col min="11788" max="11789" width="16.42578125" style="32" customWidth="1"/>
    <col min="11790" max="12030" width="14.7109375" style="32"/>
    <col min="12031" max="12031" width="32.7109375" style="32" customWidth="1"/>
    <col min="12032" max="12032" width="76.42578125" style="32" bestFit="1" customWidth="1"/>
    <col min="12033" max="12033" width="22.140625" style="32" bestFit="1" customWidth="1"/>
    <col min="12034" max="12034" width="12" style="32" bestFit="1" customWidth="1"/>
    <col min="12035" max="12035" width="13.7109375" style="32" customWidth="1"/>
    <col min="12036" max="12038" width="11.28515625" style="32" customWidth="1"/>
    <col min="12039" max="12039" width="12" style="32" customWidth="1"/>
    <col min="12040" max="12042" width="11.28515625" style="32" customWidth="1"/>
    <col min="12043" max="12043" width="15.28515625" style="32" customWidth="1"/>
    <col min="12044" max="12045" width="16.42578125" style="32" customWidth="1"/>
    <col min="12046" max="12286" width="14.7109375" style="32"/>
    <col min="12287" max="12287" width="32.7109375" style="32" customWidth="1"/>
    <col min="12288" max="12288" width="76.42578125" style="32" bestFit="1" customWidth="1"/>
    <col min="12289" max="12289" width="22.140625" style="32" bestFit="1" customWidth="1"/>
    <col min="12290" max="12290" width="12" style="32" bestFit="1" customWidth="1"/>
    <col min="12291" max="12291" width="13.7109375" style="32" customWidth="1"/>
    <col min="12292" max="12294" width="11.28515625" style="32" customWidth="1"/>
    <col min="12295" max="12295" width="12" style="32" customWidth="1"/>
    <col min="12296" max="12298" width="11.28515625" style="32" customWidth="1"/>
    <col min="12299" max="12299" width="15.28515625" style="32" customWidth="1"/>
    <col min="12300" max="12301" width="16.42578125" style="32" customWidth="1"/>
    <col min="12302" max="12542" width="14.7109375" style="32"/>
    <col min="12543" max="12543" width="32.7109375" style="32" customWidth="1"/>
    <col min="12544" max="12544" width="76.42578125" style="32" bestFit="1" customWidth="1"/>
    <col min="12545" max="12545" width="22.140625" style="32" bestFit="1" customWidth="1"/>
    <col min="12546" max="12546" width="12" style="32" bestFit="1" customWidth="1"/>
    <col min="12547" max="12547" width="13.7109375" style="32" customWidth="1"/>
    <col min="12548" max="12550" width="11.28515625" style="32" customWidth="1"/>
    <col min="12551" max="12551" width="12" style="32" customWidth="1"/>
    <col min="12552" max="12554" width="11.28515625" style="32" customWidth="1"/>
    <col min="12555" max="12555" width="15.28515625" style="32" customWidth="1"/>
    <col min="12556" max="12557" width="16.42578125" style="32" customWidth="1"/>
    <col min="12558" max="12798" width="14.7109375" style="32"/>
    <col min="12799" max="12799" width="32.7109375" style="32" customWidth="1"/>
    <col min="12800" max="12800" width="76.42578125" style="32" bestFit="1" customWidth="1"/>
    <col min="12801" max="12801" width="22.140625" style="32" bestFit="1" customWidth="1"/>
    <col min="12802" max="12802" width="12" style="32" bestFit="1" customWidth="1"/>
    <col min="12803" max="12803" width="13.7109375" style="32" customWidth="1"/>
    <col min="12804" max="12806" width="11.28515625" style="32" customWidth="1"/>
    <col min="12807" max="12807" width="12" style="32" customWidth="1"/>
    <col min="12808" max="12810" width="11.28515625" style="32" customWidth="1"/>
    <col min="12811" max="12811" width="15.28515625" style="32" customWidth="1"/>
    <col min="12812" max="12813" width="16.42578125" style="32" customWidth="1"/>
    <col min="12814" max="13054" width="14.7109375" style="32"/>
    <col min="13055" max="13055" width="32.7109375" style="32" customWidth="1"/>
    <col min="13056" max="13056" width="76.42578125" style="32" bestFit="1" customWidth="1"/>
    <col min="13057" max="13057" width="22.140625" style="32" bestFit="1" customWidth="1"/>
    <col min="13058" max="13058" width="12" style="32" bestFit="1" customWidth="1"/>
    <col min="13059" max="13059" width="13.7109375" style="32" customWidth="1"/>
    <col min="13060" max="13062" width="11.28515625" style="32" customWidth="1"/>
    <col min="13063" max="13063" width="12" style="32" customWidth="1"/>
    <col min="13064" max="13066" width="11.28515625" style="32" customWidth="1"/>
    <col min="13067" max="13067" width="15.28515625" style="32" customWidth="1"/>
    <col min="13068" max="13069" width="16.42578125" style="32" customWidth="1"/>
    <col min="13070" max="13310" width="14.7109375" style="32"/>
    <col min="13311" max="13311" width="32.7109375" style="32" customWidth="1"/>
    <col min="13312" max="13312" width="76.42578125" style="32" bestFit="1" customWidth="1"/>
    <col min="13313" max="13313" width="22.140625" style="32" bestFit="1" customWidth="1"/>
    <col min="13314" max="13314" width="12" style="32" bestFit="1" customWidth="1"/>
    <col min="13315" max="13315" width="13.7109375" style="32" customWidth="1"/>
    <col min="13316" max="13318" width="11.28515625" style="32" customWidth="1"/>
    <col min="13319" max="13319" width="12" style="32" customWidth="1"/>
    <col min="13320" max="13322" width="11.28515625" style="32" customWidth="1"/>
    <col min="13323" max="13323" width="15.28515625" style="32" customWidth="1"/>
    <col min="13324" max="13325" width="16.42578125" style="32" customWidth="1"/>
    <col min="13326" max="13566" width="14.7109375" style="32"/>
    <col min="13567" max="13567" width="32.7109375" style="32" customWidth="1"/>
    <col min="13568" max="13568" width="76.42578125" style="32" bestFit="1" customWidth="1"/>
    <col min="13569" max="13569" width="22.140625" style="32" bestFit="1" customWidth="1"/>
    <col min="13570" max="13570" width="12" style="32" bestFit="1" customWidth="1"/>
    <col min="13571" max="13571" width="13.7109375" style="32" customWidth="1"/>
    <col min="13572" max="13574" width="11.28515625" style="32" customWidth="1"/>
    <col min="13575" max="13575" width="12" style="32" customWidth="1"/>
    <col min="13576" max="13578" width="11.28515625" style="32" customWidth="1"/>
    <col min="13579" max="13579" width="15.28515625" style="32" customWidth="1"/>
    <col min="13580" max="13581" width="16.42578125" style="32" customWidth="1"/>
    <col min="13582" max="13822" width="14.7109375" style="32"/>
    <col min="13823" max="13823" width="32.7109375" style="32" customWidth="1"/>
    <col min="13824" max="13824" width="76.42578125" style="32" bestFit="1" customWidth="1"/>
    <col min="13825" max="13825" width="22.140625" style="32" bestFit="1" customWidth="1"/>
    <col min="13826" max="13826" width="12" style="32" bestFit="1" customWidth="1"/>
    <col min="13827" max="13827" width="13.7109375" style="32" customWidth="1"/>
    <col min="13828" max="13830" width="11.28515625" style="32" customWidth="1"/>
    <col min="13831" max="13831" width="12" style="32" customWidth="1"/>
    <col min="13832" max="13834" width="11.28515625" style="32" customWidth="1"/>
    <col min="13835" max="13835" width="15.28515625" style="32" customWidth="1"/>
    <col min="13836" max="13837" width="16.42578125" style="32" customWidth="1"/>
    <col min="13838" max="14078" width="14.7109375" style="32"/>
    <col min="14079" max="14079" width="32.7109375" style="32" customWidth="1"/>
    <col min="14080" max="14080" width="76.42578125" style="32" bestFit="1" customWidth="1"/>
    <col min="14081" max="14081" width="22.140625" style="32" bestFit="1" customWidth="1"/>
    <col min="14082" max="14082" width="12" style="32" bestFit="1" customWidth="1"/>
    <col min="14083" max="14083" width="13.7109375" style="32" customWidth="1"/>
    <col min="14084" max="14086" width="11.28515625" style="32" customWidth="1"/>
    <col min="14087" max="14087" width="12" style="32" customWidth="1"/>
    <col min="14088" max="14090" width="11.28515625" style="32" customWidth="1"/>
    <col min="14091" max="14091" width="15.28515625" style="32" customWidth="1"/>
    <col min="14092" max="14093" width="16.42578125" style="32" customWidth="1"/>
    <col min="14094" max="14334" width="14.7109375" style="32"/>
    <col min="14335" max="14335" width="32.7109375" style="32" customWidth="1"/>
    <col min="14336" max="14336" width="76.42578125" style="32" bestFit="1" customWidth="1"/>
    <col min="14337" max="14337" width="22.140625" style="32" bestFit="1" customWidth="1"/>
    <col min="14338" max="14338" width="12" style="32" bestFit="1" customWidth="1"/>
    <col min="14339" max="14339" width="13.7109375" style="32" customWidth="1"/>
    <col min="14340" max="14342" width="11.28515625" style="32" customWidth="1"/>
    <col min="14343" max="14343" width="12" style="32" customWidth="1"/>
    <col min="14344" max="14346" width="11.28515625" style="32" customWidth="1"/>
    <col min="14347" max="14347" width="15.28515625" style="32" customWidth="1"/>
    <col min="14348" max="14349" width="16.42578125" style="32" customWidth="1"/>
    <col min="14350" max="14590" width="14.7109375" style="32"/>
    <col min="14591" max="14591" width="32.7109375" style="32" customWidth="1"/>
    <col min="14592" max="14592" width="76.42578125" style="32" bestFit="1" customWidth="1"/>
    <col min="14593" max="14593" width="22.140625" style="32" bestFit="1" customWidth="1"/>
    <col min="14594" max="14594" width="12" style="32" bestFit="1" customWidth="1"/>
    <col min="14595" max="14595" width="13.7109375" style="32" customWidth="1"/>
    <col min="14596" max="14598" width="11.28515625" style="32" customWidth="1"/>
    <col min="14599" max="14599" width="12" style="32" customWidth="1"/>
    <col min="14600" max="14602" width="11.28515625" style="32" customWidth="1"/>
    <col min="14603" max="14603" width="15.28515625" style="32" customWidth="1"/>
    <col min="14604" max="14605" width="16.42578125" style="32" customWidth="1"/>
    <col min="14606" max="14846" width="14.7109375" style="32"/>
    <col min="14847" max="14847" width="32.7109375" style="32" customWidth="1"/>
    <col min="14848" max="14848" width="76.42578125" style="32" bestFit="1" customWidth="1"/>
    <col min="14849" max="14849" width="22.140625" style="32" bestFit="1" customWidth="1"/>
    <col min="14850" max="14850" width="12" style="32" bestFit="1" customWidth="1"/>
    <col min="14851" max="14851" width="13.7109375" style="32" customWidth="1"/>
    <col min="14852" max="14854" width="11.28515625" style="32" customWidth="1"/>
    <col min="14855" max="14855" width="12" style="32" customWidth="1"/>
    <col min="14856" max="14858" width="11.28515625" style="32" customWidth="1"/>
    <col min="14859" max="14859" width="15.28515625" style="32" customWidth="1"/>
    <col min="14860" max="14861" width="16.42578125" style="32" customWidth="1"/>
    <col min="14862" max="15102" width="14.7109375" style="32"/>
    <col min="15103" max="15103" width="32.7109375" style="32" customWidth="1"/>
    <col min="15104" max="15104" width="76.42578125" style="32" bestFit="1" customWidth="1"/>
    <col min="15105" max="15105" width="22.140625" style="32" bestFit="1" customWidth="1"/>
    <col min="15106" max="15106" width="12" style="32" bestFit="1" customWidth="1"/>
    <col min="15107" max="15107" width="13.7109375" style="32" customWidth="1"/>
    <col min="15108" max="15110" width="11.28515625" style="32" customWidth="1"/>
    <col min="15111" max="15111" width="12" style="32" customWidth="1"/>
    <col min="15112" max="15114" width="11.28515625" style="32" customWidth="1"/>
    <col min="15115" max="15115" width="15.28515625" style="32" customWidth="1"/>
    <col min="15116" max="15117" width="16.42578125" style="32" customWidth="1"/>
    <col min="15118" max="15358" width="14.7109375" style="32"/>
    <col min="15359" max="15359" width="32.7109375" style="32" customWidth="1"/>
    <col min="15360" max="15360" width="76.42578125" style="32" bestFit="1" customWidth="1"/>
    <col min="15361" max="15361" width="22.140625" style="32" bestFit="1" customWidth="1"/>
    <col min="15362" max="15362" width="12" style="32" bestFit="1" customWidth="1"/>
    <col min="15363" max="15363" width="13.7109375" style="32" customWidth="1"/>
    <col min="15364" max="15366" width="11.28515625" style="32" customWidth="1"/>
    <col min="15367" max="15367" width="12" style="32" customWidth="1"/>
    <col min="15368" max="15370" width="11.28515625" style="32" customWidth="1"/>
    <col min="15371" max="15371" width="15.28515625" style="32" customWidth="1"/>
    <col min="15372" max="15373" width="16.42578125" style="32" customWidth="1"/>
    <col min="15374" max="15614" width="14.7109375" style="32"/>
    <col min="15615" max="15615" width="32.7109375" style="32" customWidth="1"/>
    <col min="15616" max="15616" width="76.42578125" style="32" bestFit="1" customWidth="1"/>
    <col min="15617" max="15617" width="22.140625" style="32" bestFit="1" customWidth="1"/>
    <col min="15618" max="15618" width="12" style="32" bestFit="1" customWidth="1"/>
    <col min="15619" max="15619" width="13.7109375" style="32" customWidth="1"/>
    <col min="15620" max="15622" width="11.28515625" style="32" customWidth="1"/>
    <col min="15623" max="15623" width="12" style="32" customWidth="1"/>
    <col min="15624" max="15626" width="11.28515625" style="32" customWidth="1"/>
    <col min="15627" max="15627" width="15.28515625" style="32" customWidth="1"/>
    <col min="15628" max="15629" width="16.42578125" style="32" customWidth="1"/>
    <col min="15630" max="15870" width="14.7109375" style="32"/>
    <col min="15871" max="15871" width="32.7109375" style="32" customWidth="1"/>
    <col min="15872" max="15872" width="76.42578125" style="32" bestFit="1" customWidth="1"/>
    <col min="15873" max="15873" width="22.140625" style="32" bestFit="1" customWidth="1"/>
    <col min="15874" max="15874" width="12" style="32" bestFit="1" customWidth="1"/>
    <col min="15875" max="15875" width="13.7109375" style="32" customWidth="1"/>
    <col min="15876" max="15878" width="11.28515625" style="32" customWidth="1"/>
    <col min="15879" max="15879" width="12" style="32" customWidth="1"/>
    <col min="15880" max="15882" width="11.28515625" style="32" customWidth="1"/>
    <col min="15883" max="15883" width="15.28515625" style="32" customWidth="1"/>
    <col min="15884" max="15885" width="16.42578125" style="32" customWidth="1"/>
    <col min="15886" max="16126" width="14.7109375" style="32"/>
    <col min="16127" max="16127" width="32.7109375" style="32" customWidth="1"/>
    <col min="16128" max="16128" width="76.42578125" style="32" bestFit="1" customWidth="1"/>
    <col min="16129" max="16129" width="22.140625" style="32" bestFit="1" customWidth="1"/>
    <col min="16130" max="16130" width="12" style="32" bestFit="1" customWidth="1"/>
    <col min="16131" max="16131" width="13.7109375" style="32" customWidth="1"/>
    <col min="16132" max="16134" width="11.28515625" style="32" customWidth="1"/>
    <col min="16135" max="16135" width="12" style="32" customWidth="1"/>
    <col min="16136" max="16138" width="11.28515625" style="32" customWidth="1"/>
    <col min="16139" max="16139" width="15.28515625" style="32" customWidth="1"/>
    <col min="16140" max="16141" width="16.42578125" style="32" customWidth="1"/>
    <col min="16142" max="16384" width="14.7109375" style="32"/>
  </cols>
  <sheetData>
    <row r="1" spans="1:15" s="62" customFormat="1" ht="38.450000000000003" customHeight="1" x14ac:dyDescent="0.2">
      <c r="A1" s="57" t="s">
        <v>0</v>
      </c>
      <c r="B1" s="57" t="s">
        <v>151</v>
      </c>
      <c r="C1" s="57" t="s">
        <v>152</v>
      </c>
      <c r="D1" s="58" t="s">
        <v>153</v>
      </c>
      <c r="E1" s="59" t="s">
        <v>1</v>
      </c>
      <c r="F1" s="60" t="s">
        <v>155</v>
      </c>
      <c r="G1" s="60" t="s">
        <v>156</v>
      </c>
      <c r="H1" s="60" t="s">
        <v>157</v>
      </c>
      <c r="I1" s="60" t="s">
        <v>158</v>
      </c>
      <c r="J1" s="60" t="s">
        <v>367</v>
      </c>
      <c r="K1" s="60" t="s">
        <v>160</v>
      </c>
      <c r="L1" s="60" t="s">
        <v>368</v>
      </c>
      <c r="M1" s="61" t="s">
        <v>369</v>
      </c>
      <c r="N1" s="61" t="s">
        <v>163</v>
      </c>
    </row>
    <row r="2" spans="1:15" s="14" customFormat="1" ht="12.75" x14ac:dyDescent="0.2">
      <c r="A2" s="69" t="s">
        <v>461</v>
      </c>
      <c r="B2" s="69" t="s">
        <v>462</v>
      </c>
      <c r="C2" s="22" t="s">
        <v>463</v>
      </c>
      <c r="D2" s="69" t="s">
        <v>4</v>
      </c>
      <c r="E2" s="42">
        <f t="shared" ref="E2:E25" si="0">SUM(F2:L2)</f>
        <v>1710</v>
      </c>
      <c r="F2" s="42">
        <v>0</v>
      </c>
      <c r="G2" s="42">
        <v>430</v>
      </c>
      <c r="H2" s="42">
        <v>0</v>
      </c>
      <c r="I2" s="42">
        <v>0</v>
      </c>
      <c r="J2" s="42">
        <v>0</v>
      </c>
      <c r="K2" s="42">
        <v>140</v>
      </c>
      <c r="L2" s="42">
        <v>1140</v>
      </c>
      <c r="M2" s="42">
        <v>9652</v>
      </c>
      <c r="N2" s="42">
        <v>0</v>
      </c>
      <c r="O2" s="78"/>
    </row>
    <row r="3" spans="1:15" s="14" customFormat="1" ht="12.75" x14ac:dyDescent="0.2">
      <c r="A3" s="14" t="s">
        <v>83</v>
      </c>
      <c r="B3" s="69" t="s">
        <v>424</v>
      </c>
      <c r="C3" s="22">
        <v>1972</v>
      </c>
      <c r="D3" s="14" t="s">
        <v>3</v>
      </c>
      <c r="E3" s="42">
        <f t="shared" si="0"/>
        <v>5140</v>
      </c>
      <c r="F3" s="42">
        <v>0</v>
      </c>
      <c r="G3" s="42">
        <v>2619</v>
      </c>
      <c r="H3" s="42">
        <v>2399</v>
      </c>
      <c r="I3" s="42">
        <v>0</v>
      </c>
      <c r="J3" s="42">
        <v>0</v>
      </c>
      <c r="K3" s="42">
        <v>122</v>
      </c>
      <c r="L3" s="42">
        <v>0</v>
      </c>
      <c r="M3" s="42">
        <v>145000</v>
      </c>
      <c r="N3" s="42">
        <v>0</v>
      </c>
      <c r="O3" s="78"/>
    </row>
    <row r="4" spans="1:15" s="14" customFormat="1" ht="12.75" x14ac:dyDescent="0.2">
      <c r="A4" s="14" t="s">
        <v>86</v>
      </c>
      <c r="B4" s="14" t="s">
        <v>370</v>
      </c>
      <c r="C4" s="15" t="s">
        <v>371</v>
      </c>
      <c r="D4" s="14" t="s">
        <v>2</v>
      </c>
      <c r="E4" s="42">
        <f t="shared" si="0"/>
        <v>1435</v>
      </c>
      <c r="G4" s="42">
        <v>940</v>
      </c>
      <c r="H4" s="42">
        <v>407</v>
      </c>
      <c r="I4" s="42">
        <v>0</v>
      </c>
      <c r="J4" s="42">
        <v>0</v>
      </c>
      <c r="K4" s="42">
        <v>83</v>
      </c>
      <c r="L4" s="42">
        <v>5</v>
      </c>
      <c r="M4" s="42">
        <v>31200</v>
      </c>
      <c r="N4" s="15" t="s">
        <v>413</v>
      </c>
      <c r="O4" s="78"/>
    </row>
    <row r="5" spans="1:15" s="14" customFormat="1" ht="12.75" x14ac:dyDescent="0.2">
      <c r="A5" s="14" t="s">
        <v>372</v>
      </c>
      <c r="B5" s="14" t="s">
        <v>373</v>
      </c>
      <c r="C5" s="15" t="s">
        <v>374</v>
      </c>
      <c r="D5" s="14" t="s">
        <v>2</v>
      </c>
      <c r="E5" s="42">
        <f t="shared" si="0"/>
        <v>6131</v>
      </c>
      <c r="F5" s="42">
        <v>406</v>
      </c>
      <c r="G5" s="42">
        <v>3872</v>
      </c>
      <c r="H5" s="42">
        <v>1507</v>
      </c>
      <c r="I5" s="42">
        <v>0</v>
      </c>
      <c r="J5" s="42">
        <v>0</v>
      </c>
      <c r="K5" s="42">
        <v>346</v>
      </c>
      <c r="L5" s="42">
        <v>0</v>
      </c>
      <c r="M5" s="42">
        <v>0</v>
      </c>
      <c r="N5" s="15" t="s">
        <v>413</v>
      </c>
      <c r="O5" s="78"/>
    </row>
    <row r="6" spans="1:15" s="14" customFormat="1" ht="12.75" x14ac:dyDescent="0.2">
      <c r="A6" s="69" t="s">
        <v>458</v>
      </c>
      <c r="B6" s="14" t="s">
        <v>459</v>
      </c>
      <c r="C6" s="15" t="s">
        <v>460</v>
      </c>
      <c r="D6" s="69" t="s">
        <v>3</v>
      </c>
      <c r="E6" s="42">
        <f t="shared" si="0"/>
        <v>5135</v>
      </c>
      <c r="F6" s="42">
        <v>0</v>
      </c>
      <c r="G6" s="42">
        <v>1355</v>
      </c>
      <c r="H6" s="42">
        <v>3557</v>
      </c>
      <c r="I6" s="42">
        <v>0</v>
      </c>
      <c r="J6" s="42">
        <v>0</v>
      </c>
      <c r="K6" s="42">
        <v>223</v>
      </c>
      <c r="L6" s="42">
        <v>0</v>
      </c>
      <c r="M6" s="42">
        <v>136000</v>
      </c>
      <c r="N6" s="42">
        <v>0</v>
      </c>
      <c r="O6" s="78"/>
    </row>
    <row r="7" spans="1:15" s="14" customFormat="1" ht="12.75" x14ac:dyDescent="0.2">
      <c r="A7" s="14" t="s">
        <v>84</v>
      </c>
      <c r="B7" s="14" t="s">
        <v>375</v>
      </c>
      <c r="C7" s="15" t="s">
        <v>376</v>
      </c>
      <c r="D7" s="14" t="s">
        <v>3</v>
      </c>
      <c r="E7" s="42">
        <f t="shared" si="0"/>
        <v>6026</v>
      </c>
      <c r="F7" s="42">
        <v>367</v>
      </c>
      <c r="G7" s="42">
        <v>1231</v>
      </c>
      <c r="H7" s="42">
        <v>4180</v>
      </c>
      <c r="I7" s="42">
        <v>0</v>
      </c>
      <c r="J7" s="42">
        <v>0</v>
      </c>
      <c r="K7" s="42">
        <v>165</v>
      </c>
      <c r="L7" s="42">
        <v>83</v>
      </c>
      <c r="M7" s="42">
        <v>138230</v>
      </c>
      <c r="N7" s="15" t="s">
        <v>416</v>
      </c>
      <c r="O7" s="78"/>
    </row>
    <row r="8" spans="1:15" s="14" customFormat="1" ht="12.75" x14ac:dyDescent="0.2">
      <c r="A8" s="14" t="s">
        <v>87</v>
      </c>
      <c r="B8" s="14" t="s">
        <v>377</v>
      </c>
      <c r="C8" s="15" t="s">
        <v>378</v>
      </c>
      <c r="D8" s="14" t="s">
        <v>2</v>
      </c>
      <c r="E8" s="42">
        <f t="shared" si="0"/>
        <v>4198</v>
      </c>
      <c r="F8" s="42">
        <v>873</v>
      </c>
      <c r="G8" s="42">
        <v>1541</v>
      </c>
      <c r="H8" s="42">
        <v>357</v>
      </c>
      <c r="I8" s="42">
        <v>1398</v>
      </c>
      <c r="J8" s="42">
        <v>0</v>
      </c>
      <c r="K8" s="42">
        <v>29</v>
      </c>
      <c r="L8" s="42">
        <v>0</v>
      </c>
      <c r="M8" s="42">
        <v>83600</v>
      </c>
      <c r="N8" s="42">
        <v>0</v>
      </c>
      <c r="O8" s="78"/>
    </row>
    <row r="9" spans="1:15" s="14" customFormat="1" ht="12.75" x14ac:dyDescent="0.2">
      <c r="A9" s="14" t="s">
        <v>379</v>
      </c>
      <c r="B9" s="15" t="s">
        <v>380</v>
      </c>
      <c r="C9" s="15" t="s">
        <v>381</v>
      </c>
      <c r="D9" s="14" t="s">
        <v>3</v>
      </c>
      <c r="E9" s="42">
        <f t="shared" si="0"/>
        <v>9173</v>
      </c>
      <c r="F9" s="42">
        <v>1582</v>
      </c>
      <c r="G9" s="42">
        <v>2125</v>
      </c>
      <c r="H9" s="42">
        <v>5015</v>
      </c>
      <c r="I9" s="42">
        <v>157</v>
      </c>
      <c r="J9" s="42">
        <v>0</v>
      </c>
      <c r="K9" s="42">
        <v>294</v>
      </c>
      <c r="L9" s="42">
        <v>0</v>
      </c>
      <c r="M9" s="42">
        <v>225800</v>
      </c>
      <c r="N9" s="15" t="s">
        <v>416</v>
      </c>
      <c r="O9" s="78"/>
    </row>
    <row r="10" spans="1:15" s="14" customFormat="1" ht="12.75" x14ac:dyDescent="0.2">
      <c r="A10" s="14" t="s">
        <v>88</v>
      </c>
      <c r="B10" s="15" t="s">
        <v>382</v>
      </c>
      <c r="C10" s="22" t="s">
        <v>434</v>
      </c>
      <c r="D10" s="14" t="s">
        <v>3</v>
      </c>
      <c r="E10" s="42">
        <f t="shared" si="0"/>
        <v>3433</v>
      </c>
      <c r="F10" s="42">
        <v>84</v>
      </c>
      <c r="G10" s="42">
        <v>3056</v>
      </c>
      <c r="H10" s="42">
        <v>0</v>
      </c>
      <c r="I10" s="42">
        <v>0</v>
      </c>
      <c r="J10" s="42">
        <v>0</v>
      </c>
      <c r="K10" s="42">
        <v>6</v>
      </c>
      <c r="L10" s="42">
        <v>287</v>
      </c>
      <c r="M10" s="42">
        <v>78942</v>
      </c>
      <c r="N10" s="15" t="s">
        <v>417</v>
      </c>
      <c r="O10" s="78"/>
    </row>
    <row r="11" spans="1:15" s="14" customFormat="1" ht="12.75" x14ac:dyDescent="0.2">
      <c r="A11" s="14" t="s">
        <v>89</v>
      </c>
      <c r="B11" s="15" t="s">
        <v>383</v>
      </c>
      <c r="C11" s="15" t="s">
        <v>384</v>
      </c>
      <c r="D11" s="69" t="s">
        <v>3</v>
      </c>
      <c r="E11" s="42">
        <f t="shared" si="0"/>
        <v>2716</v>
      </c>
      <c r="F11" s="42">
        <v>0</v>
      </c>
      <c r="G11" s="42">
        <v>1707</v>
      </c>
      <c r="H11" s="42">
        <v>427</v>
      </c>
      <c r="I11" s="42">
        <v>468</v>
      </c>
      <c r="J11" s="42">
        <v>0</v>
      </c>
      <c r="K11" s="42">
        <v>40</v>
      </c>
      <c r="L11" s="42">
        <v>74</v>
      </c>
      <c r="M11" s="42">
        <v>58000</v>
      </c>
      <c r="N11" s="15" t="s">
        <v>417</v>
      </c>
      <c r="O11" s="78"/>
    </row>
    <row r="12" spans="1:15" s="14" customFormat="1" ht="12.75" x14ac:dyDescent="0.2">
      <c r="A12" s="14" t="s">
        <v>25</v>
      </c>
      <c r="B12" s="15" t="s">
        <v>385</v>
      </c>
      <c r="C12" s="15" t="s">
        <v>386</v>
      </c>
      <c r="D12" s="14" t="s">
        <v>2</v>
      </c>
      <c r="E12" s="42">
        <f t="shared" si="0"/>
        <v>15352</v>
      </c>
      <c r="F12" s="42">
        <v>0</v>
      </c>
      <c r="G12" s="42">
        <v>9373</v>
      </c>
      <c r="H12" s="42">
        <v>3117</v>
      </c>
      <c r="I12" s="42">
        <v>0</v>
      </c>
      <c r="J12" s="42">
        <v>0</v>
      </c>
      <c r="K12" s="42">
        <v>219</v>
      </c>
      <c r="L12" s="42">
        <v>2643</v>
      </c>
      <c r="M12" s="42">
        <v>345200</v>
      </c>
      <c r="N12" s="15" t="s">
        <v>416</v>
      </c>
      <c r="O12" s="78"/>
    </row>
    <row r="13" spans="1:15" s="14" customFormat="1" ht="12.75" x14ac:dyDescent="0.2">
      <c r="A13" s="14" t="s">
        <v>85</v>
      </c>
      <c r="B13" s="15" t="s">
        <v>387</v>
      </c>
      <c r="C13" s="15" t="s">
        <v>388</v>
      </c>
      <c r="D13" s="14" t="s">
        <v>3</v>
      </c>
      <c r="E13" s="42">
        <f t="shared" si="0"/>
        <v>4261</v>
      </c>
      <c r="F13" s="42">
        <v>0</v>
      </c>
      <c r="G13" s="42">
        <v>1946</v>
      </c>
      <c r="H13" s="42">
        <v>1895</v>
      </c>
      <c r="I13" s="42">
        <v>354</v>
      </c>
      <c r="J13" s="42">
        <v>0</v>
      </c>
      <c r="K13" s="42">
        <v>66</v>
      </c>
      <c r="L13" s="42">
        <v>0</v>
      </c>
      <c r="M13" s="42">
        <v>96000</v>
      </c>
      <c r="N13" s="15" t="s">
        <v>416</v>
      </c>
      <c r="O13" s="78"/>
    </row>
    <row r="14" spans="1:15" s="14" customFormat="1" ht="12.75" x14ac:dyDescent="0.2">
      <c r="A14" s="14" t="s">
        <v>389</v>
      </c>
      <c r="B14" s="15" t="s">
        <v>390</v>
      </c>
      <c r="C14" s="15" t="s">
        <v>391</v>
      </c>
      <c r="D14" s="14" t="s">
        <v>3</v>
      </c>
      <c r="E14" s="42">
        <f t="shared" si="0"/>
        <v>4998</v>
      </c>
      <c r="F14" s="42">
        <v>55</v>
      </c>
      <c r="G14" s="42">
        <v>1733</v>
      </c>
      <c r="H14" s="42">
        <v>3187</v>
      </c>
      <c r="I14" s="42">
        <v>0</v>
      </c>
      <c r="J14" s="42">
        <v>0</v>
      </c>
      <c r="K14" s="42">
        <v>23</v>
      </c>
      <c r="L14" s="42">
        <v>0</v>
      </c>
      <c r="M14" s="42">
        <v>103048</v>
      </c>
      <c r="N14" s="42">
        <v>0</v>
      </c>
      <c r="O14" s="78"/>
    </row>
    <row r="15" spans="1:15" s="14" customFormat="1" ht="12.75" x14ac:dyDescent="0.2">
      <c r="A15" s="14" t="s">
        <v>392</v>
      </c>
      <c r="B15" s="15" t="s">
        <v>393</v>
      </c>
      <c r="C15" s="15" t="s">
        <v>394</v>
      </c>
      <c r="D15" s="70" t="s">
        <v>2</v>
      </c>
      <c r="E15" s="42">
        <f t="shared" si="0"/>
        <v>21041</v>
      </c>
      <c r="F15" s="42">
        <v>0</v>
      </c>
      <c r="G15" s="42">
        <v>7344</v>
      </c>
      <c r="H15" s="42">
        <v>1768</v>
      </c>
      <c r="I15" s="42">
        <v>1018</v>
      </c>
      <c r="J15" s="42">
        <v>0</v>
      </c>
      <c r="K15" s="42">
        <v>471</v>
      </c>
      <c r="L15" s="42">
        <v>10440</v>
      </c>
      <c r="M15" s="42">
        <v>0</v>
      </c>
      <c r="N15" s="16" t="s">
        <v>414</v>
      </c>
      <c r="O15" s="78"/>
    </row>
    <row r="16" spans="1:15" s="14" customFormat="1" ht="12.75" x14ac:dyDescent="0.2">
      <c r="A16" s="14" t="s">
        <v>395</v>
      </c>
      <c r="B16" s="15" t="s">
        <v>396</v>
      </c>
      <c r="C16" s="15" t="s">
        <v>397</v>
      </c>
      <c r="D16" s="14" t="s">
        <v>3</v>
      </c>
      <c r="E16" s="42">
        <f t="shared" si="0"/>
        <v>19852</v>
      </c>
      <c r="F16" s="42">
        <f>6127+134</f>
        <v>6261</v>
      </c>
      <c r="G16" s="42">
        <v>4648</v>
      </c>
      <c r="H16" s="42">
        <v>3240</v>
      </c>
      <c r="I16" s="42">
        <f>5542-4260</f>
        <v>1282</v>
      </c>
      <c r="J16" s="42">
        <v>4260</v>
      </c>
      <c r="K16" s="42">
        <v>161</v>
      </c>
      <c r="L16" s="42">
        <v>0</v>
      </c>
      <c r="M16" s="42">
        <v>504000</v>
      </c>
      <c r="N16" s="15" t="s">
        <v>416</v>
      </c>
      <c r="O16" s="78"/>
    </row>
    <row r="17" spans="1:15" s="14" customFormat="1" ht="12.75" x14ac:dyDescent="0.2">
      <c r="A17" s="69" t="s">
        <v>478</v>
      </c>
      <c r="B17" s="15" t="s">
        <v>479</v>
      </c>
      <c r="C17" s="22">
        <v>2016</v>
      </c>
      <c r="D17" s="69" t="s">
        <v>2</v>
      </c>
      <c r="E17" s="42">
        <f t="shared" si="0"/>
        <v>8629</v>
      </c>
      <c r="F17" s="42">
        <v>0</v>
      </c>
      <c r="G17" s="42">
        <v>7785</v>
      </c>
      <c r="H17" s="42">
        <v>227</v>
      </c>
      <c r="I17" s="42">
        <v>617</v>
      </c>
      <c r="J17" s="42">
        <v>0</v>
      </c>
      <c r="K17" s="42">
        <v>0</v>
      </c>
      <c r="L17" s="42">
        <v>0</v>
      </c>
      <c r="M17" s="43">
        <v>215000</v>
      </c>
      <c r="N17" s="16" t="s">
        <v>414</v>
      </c>
      <c r="O17" s="78"/>
    </row>
    <row r="18" spans="1:15" s="14" customFormat="1" ht="12.75" x14ac:dyDescent="0.2">
      <c r="A18" s="63" t="s">
        <v>398</v>
      </c>
      <c r="B18" s="64" t="s">
        <v>399</v>
      </c>
      <c r="C18" s="15" t="s">
        <v>435</v>
      </c>
      <c r="D18" s="14" t="s">
        <v>2</v>
      </c>
      <c r="E18" s="42">
        <f t="shared" si="0"/>
        <v>69851</v>
      </c>
      <c r="F18" s="42">
        <v>0</v>
      </c>
      <c r="G18" s="42">
        <f>50948+12095</f>
        <v>63043</v>
      </c>
      <c r="H18" s="42">
        <v>0</v>
      </c>
      <c r="I18" s="42">
        <f>570+504</f>
        <v>1074</v>
      </c>
      <c r="J18" s="42">
        <v>0</v>
      </c>
      <c r="K18" s="42">
        <f>1536+54</f>
        <v>1590</v>
      </c>
      <c r="L18" s="42">
        <v>4144</v>
      </c>
      <c r="M18" s="42">
        <v>682610</v>
      </c>
      <c r="N18" s="15" t="s">
        <v>468</v>
      </c>
      <c r="O18" s="78"/>
    </row>
    <row r="19" spans="1:15" s="14" customFormat="1" ht="12.75" x14ac:dyDescent="0.2">
      <c r="A19" s="14" t="s">
        <v>90</v>
      </c>
      <c r="B19" s="15" t="s">
        <v>400</v>
      </c>
      <c r="C19" s="22">
        <v>2006</v>
      </c>
      <c r="D19" s="14" t="s">
        <v>2</v>
      </c>
      <c r="E19" s="42">
        <f t="shared" si="0"/>
        <v>10974</v>
      </c>
      <c r="F19" s="42">
        <v>0</v>
      </c>
      <c r="G19" s="42">
        <v>9683</v>
      </c>
      <c r="H19" s="42">
        <v>390</v>
      </c>
      <c r="I19" s="42">
        <v>285</v>
      </c>
      <c r="J19" s="42">
        <v>0</v>
      </c>
      <c r="K19" s="42">
        <v>271</v>
      </c>
      <c r="L19" s="42">
        <v>345</v>
      </c>
      <c r="M19" s="42">
        <v>222000</v>
      </c>
      <c r="N19" s="15" t="s">
        <v>416</v>
      </c>
      <c r="O19" s="78"/>
    </row>
    <row r="20" spans="1:15" s="14" customFormat="1" ht="12.75" x14ac:dyDescent="0.2">
      <c r="A20" s="19" t="s">
        <v>401</v>
      </c>
      <c r="B20" s="18" t="s">
        <v>402</v>
      </c>
      <c r="C20" s="18" t="s">
        <v>248</v>
      </c>
      <c r="D20" s="70" t="s">
        <v>4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7691</v>
      </c>
      <c r="N20" s="42">
        <v>0</v>
      </c>
      <c r="O20" s="78"/>
    </row>
    <row r="21" spans="1:15" s="14" customFormat="1" ht="12.75" x14ac:dyDescent="0.2">
      <c r="A21" s="14" t="s">
        <v>403</v>
      </c>
      <c r="B21" s="15" t="s">
        <v>50</v>
      </c>
      <c r="C21" s="15" t="s">
        <v>404</v>
      </c>
      <c r="D21" s="14" t="s">
        <v>2</v>
      </c>
      <c r="E21" s="42">
        <f t="shared" si="0"/>
        <v>1747</v>
      </c>
      <c r="F21" s="42">
        <v>0</v>
      </c>
      <c r="G21" s="42">
        <v>1550</v>
      </c>
      <c r="H21" s="42">
        <v>0</v>
      </c>
      <c r="I21" s="42">
        <v>176</v>
      </c>
      <c r="J21" s="42">
        <v>0</v>
      </c>
      <c r="K21" s="42">
        <v>21</v>
      </c>
      <c r="L21" s="42">
        <v>0</v>
      </c>
      <c r="M21" s="42">
        <v>29800</v>
      </c>
      <c r="N21" s="15" t="s">
        <v>413</v>
      </c>
      <c r="O21" s="78"/>
    </row>
    <row r="22" spans="1:15" s="14" customFormat="1" ht="12.75" x14ac:dyDescent="0.2">
      <c r="A22" s="14" t="s">
        <v>405</v>
      </c>
      <c r="B22" s="15" t="s">
        <v>406</v>
      </c>
      <c r="C22" s="15" t="s">
        <v>248</v>
      </c>
      <c r="D22" s="14" t="s">
        <v>4</v>
      </c>
      <c r="E22" s="42">
        <f t="shared" si="0"/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7240</v>
      </c>
      <c r="N22" s="42">
        <v>0</v>
      </c>
      <c r="O22" s="78"/>
    </row>
    <row r="23" spans="1:15" s="14" customFormat="1" ht="12.75" x14ac:dyDescent="0.2">
      <c r="A23" s="14" t="s">
        <v>91</v>
      </c>
      <c r="B23" s="15" t="s">
        <v>436</v>
      </c>
      <c r="C23" s="15" t="s">
        <v>407</v>
      </c>
      <c r="D23" s="14" t="s">
        <v>2</v>
      </c>
      <c r="E23" s="42">
        <f t="shared" si="0"/>
        <v>30650</v>
      </c>
      <c r="F23" s="42">
        <v>0</v>
      </c>
      <c r="G23" s="42">
        <v>29204</v>
      </c>
      <c r="H23" s="42">
        <v>0</v>
      </c>
      <c r="I23" s="42">
        <v>620</v>
      </c>
      <c r="J23" s="42">
        <v>0</v>
      </c>
      <c r="K23" s="42">
        <v>797</v>
      </c>
      <c r="L23" s="42">
        <v>29</v>
      </c>
      <c r="M23" s="42">
        <v>372000</v>
      </c>
      <c r="N23" s="42">
        <v>0</v>
      </c>
      <c r="O23" s="78"/>
    </row>
    <row r="24" spans="1:15" s="14" customFormat="1" ht="12.75" x14ac:dyDescent="0.2">
      <c r="A24" s="65" t="s">
        <v>126</v>
      </c>
      <c r="B24" s="66" t="s">
        <v>437</v>
      </c>
      <c r="C24" s="15" t="s">
        <v>408</v>
      </c>
      <c r="D24" s="14" t="s">
        <v>2</v>
      </c>
      <c r="E24" s="42">
        <f t="shared" si="0"/>
        <v>6728</v>
      </c>
      <c r="F24" s="42">
        <v>0</v>
      </c>
      <c r="G24" s="42">
        <v>5266</v>
      </c>
      <c r="H24" s="42">
        <v>1144</v>
      </c>
      <c r="I24" s="42">
        <v>0</v>
      </c>
      <c r="J24" s="42">
        <v>0</v>
      </c>
      <c r="K24" s="42">
        <v>58</v>
      </c>
      <c r="L24" s="42">
        <v>260</v>
      </c>
      <c r="M24" s="42">
        <v>162000</v>
      </c>
      <c r="N24" s="15" t="s">
        <v>416</v>
      </c>
      <c r="O24" s="78"/>
    </row>
    <row r="25" spans="1:15" s="14" customFormat="1" ht="12.75" x14ac:dyDescent="0.2">
      <c r="A25" s="14" t="s">
        <v>409</v>
      </c>
      <c r="B25" s="15" t="s">
        <v>472</v>
      </c>
      <c r="C25" s="15" t="s">
        <v>410</v>
      </c>
      <c r="D25" s="14" t="s">
        <v>2</v>
      </c>
      <c r="E25" s="42">
        <f t="shared" si="0"/>
        <v>5160</v>
      </c>
      <c r="F25" s="42">
        <v>0</v>
      </c>
      <c r="G25" s="42">
        <v>4801</v>
      </c>
      <c r="H25" s="42">
        <v>0</v>
      </c>
      <c r="I25" s="42">
        <v>0</v>
      </c>
      <c r="J25" s="42">
        <v>0</v>
      </c>
      <c r="K25" s="42">
        <v>359</v>
      </c>
      <c r="L25" s="42">
        <v>0</v>
      </c>
      <c r="M25" s="42">
        <v>59800</v>
      </c>
      <c r="N25" s="15" t="s">
        <v>416</v>
      </c>
      <c r="O25" s="78"/>
    </row>
    <row r="26" spans="1:15" s="14" customFormat="1" ht="12.75" x14ac:dyDescent="0.2">
      <c r="A26" s="14" t="s">
        <v>15</v>
      </c>
      <c r="B26" s="15" t="s">
        <v>16</v>
      </c>
      <c r="C26" s="15" t="s">
        <v>248</v>
      </c>
      <c r="D26" s="14" t="s">
        <v>4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18516</v>
      </c>
      <c r="N26" s="42">
        <v>0</v>
      </c>
      <c r="O26" s="78"/>
    </row>
    <row r="27" spans="1:15" s="14" customFormat="1" ht="12.75" x14ac:dyDescent="0.2">
      <c r="A27" s="14" t="s">
        <v>54</v>
      </c>
      <c r="B27" s="14" t="s">
        <v>16</v>
      </c>
      <c r="C27" s="14" t="s">
        <v>248</v>
      </c>
      <c r="D27" s="14" t="s">
        <v>4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82541</v>
      </c>
      <c r="N27" s="42">
        <v>0</v>
      </c>
      <c r="O27" s="78"/>
    </row>
    <row r="28" spans="1:15" x14ac:dyDescent="0.25">
      <c r="O28" s="78"/>
    </row>
    <row r="29" spans="1:15" s="28" customFormat="1" x14ac:dyDescent="0.25">
      <c r="A29" s="28" t="s">
        <v>411</v>
      </c>
      <c r="E29" s="44">
        <f t="shared" ref="E29:L29" si="1">SUM(E2:E27)</f>
        <v>244340</v>
      </c>
      <c r="F29" s="44">
        <f t="shared" si="1"/>
        <v>9628</v>
      </c>
      <c r="G29" s="44">
        <f t="shared" si="1"/>
        <v>165252</v>
      </c>
      <c r="H29" s="44">
        <f t="shared" si="1"/>
        <v>32817</v>
      </c>
      <c r="I29" s="44">
        <f t="shared" si="1"/>
        <v>7449</v>
      </c>
      <c r="J29" s="44">
        <f t="shared" si="1"/>
        <v>4260</v>
      </c>
      <c r="K29" s="44">
        <f t="shared" si="1"/>
        <v>5484</v>
      </c>
      <c r="L29" s="44">
        <f t="shared" si="1"/>
        <v>19450</v>
      </c>
      <c r="M29" s="44">
        <f>SUM(M2:M28)</f>
        <v>3813870</v>
      </c>
      <c r="O29" s="78"/>
    </row>
    <row r="30" spans="1:15" x14ac:dyDescent="0.25">
      <c r="E30" s="67"/>
    </row>
    <row r="31" spans="1:15" x14ac:dyDescent="0.25">
      <c r="E31" s="35"/>
      <c r="F31" s="42"/>
      <c r="G31" s="42"/>
      <c r="H31" s="42"/>
      <c r="I31" s="42"/>
      <c r="J31" s="42"/>
      <c r="K31" s="42"/>
      <c r="L31" s="42"/>
      <c r="M31" s="35"/>
    </row>
    <row r="32" spans="1:15" x14ac:dyDescent="0.25">
      <c r="E32" s="35"/>
      <c r="F32" s="35"/>
      <c r="G32" s="35"/>
      <c r="H32" s="35"/>
      <c r="I32" s="35"/>
      <c r="J32" s="35"/>
      <c r="K32" s="35"/>
      <c r="L32" s="35"/>
      <c r="M32" s="35"/>
    </row>
    <row r="33" spans="5:13" x14ac:dyDescent="0.25">
      <c r="E33" s="35"/>
      <c r="F33" s="35"/>
      <c r="G33" s="35"/>
      <c r="H33" s="35"/>
      <c r="I33" s="35"/>
      <c r="J33" s="35"/>
      <c r="K33" s="35"/>
      <c r="L33" s="35"/>
      <c r="M33" s="35"/>
    </row>
    <row r="36" spans="5:13" x14ac:dyDescent="0.25">
      <c r="E36" s="35"/>
    </row>
  </sheetData>
  <pageMargins left="0.7" right="0.7" top="0.75" bottom="0.75" header="0.3" footer="0.3"/>
  <pageSetup paperSize="9" scale="50" orientation="landscape" horizontalDpi="300" verticalDpi="3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Stockholm</vt:lpstr>
      <vt:lpstr>Göteborg</vt:lpstr>
      <vt:lpstr>Malmö</vt:lpstr>
      <vt:lpstr>Uppsala</vt:lpstr>
      <vt:lpstr>Stockholm!Utskriftsområde</vt:lpstr>
    </vt:vector>
  </TitlesOfParts>
  <Company>Vasakronan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Siwers Katarina</dc:creator>
  <cp:lastModifiedBy>Thorell Rebecca L</cp:lastModifiedBy>
  <cp:lastPrinted>2019-12-27T12:18:38Z</cp:lastPrinted>
  <dcterms:created xsi:type="dcterms:W3CDTF">2017-01-25T09:22:33Z</dcterms:created>
  <dcterms:modified xsi:type="dcterms:W3CDTF">2020-03-05T09:06:04Z</dcterms:modified>
</cp:coreProperties>
</file>